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26"/>
  </bookViews>
  <sheets>
    <sheet name="List2" sheetId="2" r:id="rId1"/>
    <sheet name="List1" sheetId="1" r:id="rId2"/>
  </sheets>
  <calcPr calcId="145621" iterateDelta="1E-4"/>
</workbook>
</file>

<file path=xl/calcChain.xml><?xml version="1.0" encoding="utf-8"?>
<calcChain xmlns="http://schemas.openxmlformats.org/spreadsheetml/2006/main">
  <c r="AU5" i="2" l="1"/>
  <c r="AU6" i="2" s="1"/>
  <c r="AV5" i="2"/>
  <c r="AV6" i="2" s="1"/>
  <c r="AW5" i="2"/>
  <c r="AW6" i="2" s="1"/>
  <c r="AT5" i="2"/>
  <c r="AT6" i="2" s="1"/>
  <c r="AD5" i="2"/>
  <c r="AD6" i="2" s="1"/>
  <c r="AE5" i="2"/>
  <c r="AE6" i="2" s="1"/>
  <c r="AF5" i="2"/>
  <c r="AF6" i="2" s="1"/>
  <c r="AG5" i="2"/>
  <c r="AG6" i="2" s="1"/>
  <c r="AH5" i="2"/>
  <c r="AH6" i="2" s="1"/>
  <c r="AI5" i="2"/>
  <c r="AI6" i="2" s="1"/>
  <c r="AJ5" i="2"/>
  <c r="AJ6" i="2" s="1"/>
  <c r="AK5" i="2"/>
  <c r="AK6" i="2" s="1"/>
  <c r="AL5" i="2"/>
  <c r="AL6" i="2" s="1"/>
  <c r="AM5" i="2"/>
  <c r="AM6" i="2" s="1"/>
  <c r="AN5" i="2"/>
  <c r="AN6" i="2" s="1"/>
  <c r="AO5" i="2"/>
  <c r="AO6" i="2" s="1"/>
  <c r="AP5" i="2"/>
  <c r="AP6" i="2" s="1"/>
  <c r="AQ5" i="2"/>
  <c r="AQ6" i="2" s="1"/>
  <c r="AR5" i="2"/>
  <c r="AR6" i="2" s="1"/>
  <c r="AC5" i="2"/>
  <c r="AC6" i="2" s="1"/>
  <c r="G5" i="2"/>
  <c r="G6" i="2" s="1"/>
  <c r="H5" i="2"/>
  <c r="H6" i="2" s="1"/>
  <c r="I5" i="2"/>
  <c r="I6" i="2" s="1"/>
  <c r="J5" i="2"/>
  <c r="J6" i="2" s="1"/>
  <c r="K5" i="2"/>
  <c r="K6" i="2" s="1"/>
  <c r="L5" i="2"/>
  <c r="L6" i="2" s="1"/>
  <c r="M5" i="2"/>
  <c r="M6" i="2" s="1"/>
  <c r="N5" i="2"/>
  <c r="N6" i="2" s="1"/>
  <c r="O5" i="2"/>
  <c r="O6" i="2" s="1"/>
  <c r="P5" i="2"/>
  <c r="P6" i="2" s="1"/>
  <c r="Q5" i="2"/>
  <c r="Q6" i="2" s="1"/>
  <c r="R5" i="2"/>
  <c r="R6" i="2" s="1"/>
  <c r="S5" i="2"/>
  <c r="S6" i="2" s="1"/>
  <c r="T5" i="2"/>
  <c r="T6" i="2" s="1"/>
  <c r="U5" i="2"/>
  <c r="U6" i="2" s="1"/>
  <c r="V5" i="2"/>
  <c r="V6" i="2" s="1"/>
  <c r="W5" i="2"/>
  <c r="W6" i="2" s="1"/>
  <c r="X5" i="2"/>
  <c r="X6" i="2" s="1"/>
  <c r="Y5" i="2"/>
  <c r="Y6" i="2" s="1"/>
  <c r="Z5" i="2"/>
  <c r="Z6" i="2" s="1"/>
  <c r="AA5" i="2"/>
  <c r="AA6" i="2" s="1"/>
  <c r="F5" i="2"/>
  <c r="F6" i="2" s="1"/>
  <c r="E13" i="2" l="1"/>
  <c r="E16" i="2"/>
  <c r="E9" i="2"/>
  <c r="E24" i="2"/>
  <c r="E39" i="2"/>
  <c r="E31" i="2"/>
  <c r="E23" i="2"/>
  <c r="E15" i="2"/>
  <c r="E42" i="2"/>
  <c r="E38" i="2"/>
  <c r="E30" i="2"/>
  <c r="E22" i="2"/>
  <c r="E14" i="2"/>
  <c r="E44" i="2"/>
  <c r="D44" i="2" s="1"/>
  <c r="E40" i="2"/>
  <c r="E8" i="2"/>
  <c r="E21" i="2"/>
  <c r="E36" i="2"/>
  <c r="E12" i="2"/>
  <c r="E35" i="2"/>
  <c r="E27" i="2"/>
  <c r="E19" i="2"/>
  <c r="E11" i="2"/>
  <c r="E32" i="2"/>
  <c r="E37" i="2"/>
  <c r="E29" i="2"/>
  <c r="E28" i="2"/>
  <c r="E7" i="2"/>
  <c r="E34" i="2"/>
  <c r="E26" i="2"/>
  <c r="E18" i="2"/>
  <c r="E10" i="2"/>
  <c r="E20" i="2"/>
  <c r="E41" i="2"/>
  <c r="E33" i="2"/>
  <c r="E25" i="2"/>
  <c r="E17" i="2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B53" i="1"/>
  <c r="C52" i="1"/>
  <c r="B52" i="1"/>
  <c r="B51" i="1"/>
  <c r="C50" i="1"/>
  <c r="B50" i="1"/>
  <c r="C49" i="1"/>
  <c r="B49" i="1"/>
  <c r="C48" i="1"/>
  <c r="B48" i="1"/>
  <c r="B47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C46" i="1"/>
  <c r="B46" i="1"/>
  <c r="AJ40" i="1"/>
  <c r="AI40" i="1"/>
  <c r="AD40" i="1" s="1"/>
  <c r="AF40" i="1" s="1"/>
  <c r="AG40" i="1"/>
  <c r="AE40" i="1"/>
  <c r="AJ39" i="1"/>
  <c r="AI39" i="1"/>
  <c r="AD39" i="1" s="1"/>
  <c r="AF39" i="1" s="1"/>
  <c r="AG39" i="1"/>
  <c r="AE39" i="1"/>
  <c r="AJ38" i="1"/>
  <c r="AI38" i="1"/>
  <c r="AE38" i="1"/>
  <c r="AG38" i="1" s="1"/>
  <c r="AD38" i="1"/>
  <c r="AF38" i="1" s="1"/>
  <c r="AJ37" i="1"/>
  <c r="AI37" i="1"/>
  <c r="AD37" i="1" s="1"/>
  <c r="AF37" i="1" s="1"/>
  <c r="AE37" i="1"/>
  <c r="AG37" i="1" s="1"/>
  <c r="AJ36" i="1"/>
  <c r="AI36" i="1"/>
  <c r="AE36" i="1"/>
  <c r="AG36" i="1" s="1"/>
  <c r="AD36" i="1"/>
  <c r="AF36" i="1" s="1"/>
  <c r="AJ35" i="1"/>
  <c r="AI35" i="1"/>
  <c r="AE35" i="1"/>
  <c r="AG35" i="1" s="1"/>
  <c r="AD35" i="1"/>
  <c r="AF35" i="1" s="1"/>
  <c r="A35" i="1"/>
  <c r="A36" i="1" s="1"/>
  <c r="A37" i="1" s="1"/>
  <c r="A38" i="1" s="1"/>
  <c r="A39" i="1" s="1"/>
  <c r="A40" i="1" s="1"/>
  <c r="AJ34" i="1"/>
  <c r="AI34" i="1"/>
  <c r="AE34" i="1"/>
  <c r="AG34" i="1" s="1"/>
  <c r="AD34" i="1"/>
  <c r="AF34" i="1" s="1"/>
  <c r="AJ33" i="1"/>
  <c r="AI33" i="1"/>
  <c r="AD33" i="1" s="1"/>
  <c r="AF33" i="1" s="1"/>
  <c r="AG33" i="1"/>
  <c r="AE33" i="1"/>
  <c r="AJ32" i="1"/>
  <c r="AI32" i="1"/>
  <c r="AE32" i="1"/>
  <c r="AG32" i="1" s="1"/>
  <c r="AD32" i="1"/>
  <c r="AF32" i="1" s="1"/>
  <c r="AJ31" i="1"/>
  <c r="AI31" i="1"/>
  <c r="AD31" i="1" s="1"/>
  <c r="AF31" i="1" s="1"/>
  <c r="AG31" i="1"/>
  <c r="AE31" i="1"/>
  <c r="AJ30" i="1"/>
  <c r="AI30" i="1"/>
  <c r="AD30" i="1" s="1"/>
  <c r="AF30" i="1" s="1"/>
  <c r="AE30" i="1"/>
  <c r="AG30" i="1" s="1"/>
  <c r="AJ29" i="1"/>
  <c r="AI29" i="1"/>
  <c r="AE29" i="1"/>
  <c r="AG29" i="1" s="1"/>
  <c r="AD29" i="1"/>
  <c r="AF29" i="1" s="1"/>
  <c r="AJ28" i="1"/>
  <c r="AI28" i="1"/>
  <c r="AD28" i="1" s="1"/>
  <c r="AF28" i="1" s="1"/>
  <c r="AE28" i="1"/>
  <c r="AG28" i="1" s="1"/>
  <c r="AJ27" i="1"/>
  <c r="AI27" i="1"/>
  <c r="AE27" i="1"/>
  <c r="AG27" i="1" s="1"/>
  <c r="AD27" i="1"/>
  <c r="AF27" i="1" s="1"/>
  <c r="AJ26" i="1"/>
  <c r="AI26" i="1"/>
  <c r="AD26" i="1" s="1"/>
  <c r="AF26" i="1" s="1"/>
  <c r="AE26" i="1"/>
  <c r="AG26" i="1" s="1"/>
  <c r="AJ25" i="1"/>
  <c r="AI25" i="1"/>
  <c r="AD25" i="1" s="1"/>
  <c r="AF25" i="1" s="1"/>
  <c r="AG25" i="1"/>
  <c r="AE25" i="1"/>
  <c r="AJ24" i="1"/>
  <c r="AI24" i="1"/>
  <c r="AE24" i="1"/>
  <c r="AG24" i="1" s="1"/>
  <c r="AD24" i="1"/>
  <c r="AF24" i="1" s="1"/>
  <c r="AJ23" i="1"/>
  <c r="AI23" i="1"/>
  <c r="AG23" i="1"/>
  <c r="AE23" i="1"/>
  <c r="AD23" i="1"/>
  <c r="AF23" i="1" s="1"/>
  <c r="AJ22" i="1"/>
  <c r="AI22" i="1"/>
  <c r="AD22" i="1" s="1"/>
  <c r="AF22" i="1" s="1"/>
  <c r="AE22" i="1"/>
  <c r="AG22" i="1" s="1"/>
  <c r="AJ21" i="1"/>
  <c r="AI21" i="1"/>
  <c r="AE21" i="1"/>
  <c r="AG21" i="1" s="1"/>
  <c r="AD21" i="1"/>
  <c r="AF21" i="1" s="1"/>
  <c r="AJ20" i="1"/>
  <c r="AI20" i="1"/>
  <c r="AD20" i="1" s="1"/>
  <c r="AF20" i="1" s="1"/>
  <c r="AE20" i="1"/>
  <c r="AG20" i="1" s="1"/>
  <c r="AJ19" i="1"/>
  <c r="AI19" i="1"/>
  <c r="AE19" i="1"/>
  <c r="AG19" i="1" s="1"/>
  <c r="AD19" i="1"/>
  <c r="AF19" i="1" s="1"/>
  <c r="AJ18" i="1"/>
  <c r="AI18" i="1"/>
  <c r="AD18" i="1" s="1"/>
  <c r="AF18" i="1" s="1"/>
  <c r="AE18" i="1"/>
  <c r="AG18" i="1" s="1"/>
  <c r="AJ17" i="1"/>
  <c r="AI17" i="1"/>
  <c r="AD17" i="1" s="1"/>
  <c r="AF17" i="1" s="1"/>
  <c r="AG17" i="1"/>
  <c r="AE17" i="1"/>
  <c r="AJ16" i="1"/>
  <c r="AI16" i="1"/>
  <c r="AE16" i="1"/>
  <c r="AG16" i="1" s="1"/>
  <c r="AD16" i="1"/>
  <c r="AF16" i="1" s="1"/>
  <c r="AJ15" i="1"/>
  <c r="AI15" i="1"/>
  <c r="AG15" i="1"/>
  <c r="AE15" i="1"/>
  <c r="AD15" i="1"/>
  <c r="AF15" i="1" s="1"/>
  <c r="AJ14" i="1"/>
  <c r="AI14" i="1"/>
  <c r="AD14" i="1" s="1"/>
  <c r="AF14" i="1" s="1"/>
  <c r="AE14" i="1"/>
  <c r="AG14" i="1" s="1"/>
  <c r="AJ13" i="1"/>
  <c r="AI13" i="1"/>
  <c r="AE13" i="1"/>
  <c r="AG13" i="1" s="1"/>
  <c r="AD13" i="1"/>
  <c r="AF13" i="1" s="1"/>
  <c r="AJ12" i="1"/>
  <c r="AI12" i="1"/>
  <c r="AD12" i="1" s="1"/>
  <c r="AF12" i="1" s="1"/>
  <c r="AE12" i="1"/>
  <c r="AG12" i="1" s="1"/>
  <c r="AJ11" i="1"/>
  <c r="AI11" i="1"/>
  <c r="AE11" i="1"/>
  <c r="AG11" i="1" s="1"/>
  <c r="AD11" i="1"/>
  <c r="AF11" i="1" s="1"/>
  <c r="AJ10" i="1"/>
  <c r="AI10" i="1"/>
  <c r="AD10" i="1" s="1"/>
  <c r="AF10" i="1" s="1"/>
  <c r="AE10" i="1"/>
  <c r="AG10" i="1" s="1"/>
  <c r="AJ9" i="1"/>
  <c r="AI9" i="1"/>
  <c r="AD9" i="1" s="1"/>
  <c r="AF9" i="1" s="1"/>
  <c r="AG9" i="1"/>
  <c r="AE9" i="1"/>
  <c r="AJ8" i="1"/>
  <c r="AI8" i="1"/>
  <c r="AE8" i="1"/>
  <c r="AG8" i="1" s="1"/>
  <c r="AD8" i="1"/>
  <c r="AF8" i="1" s="1"/>
  <c r="AJ7" i="1"/>
  <c r="AI7" i="1"/>
  <c r="AG7" i="1"/>
  <c r="AE7" i="1"/>
  <c r="AD7" i="1"/>
  <c r="AF7" i="1" s="1"/>
  <c r="AJ6" i="1"/>
  <c r="AI6" i="1"/>
  <c r="AD6" i="1" s="1"/>
  <c r="AF6" i="1" s="1"/>
  <c r="AE6" i="1"/>
  <c r="AG6" i="1" s="1"/>
  <c r="AJ5" i="1"/>
  <c r="AI5" i="1"/>
  <c r="AE5" i="1"/>
  <c r="AG5" i="1" s="1"/>
  <c r="AD5" i="1"/>
  <c r="AF5" i="1" s="1"/>
  <c r="D26" i="2" l="1"/>
  <c r="D19" i="2"/>
  <c r="D33" i="2"/>
  <c r="D28" i="2"/>
  <c r="D12" i="2"/>
  <c r="D30" i="2"/>
  <c r="D17" i="2"/>
  <c r="D34" i="2"/>
  <c r="D27" i="2"/>
  <c r="D14" i="2"/>
  <c r="D39" i="2"/>
  <c r="D25" i="2"/>
  <c r="D7" i="2"/>
  <c r="D35" i="2"/>
  <c r="D22" i="2"/>
  <c r="D24" i="2"/>
  <c r="D36" i="2"/>
  <c r="D20" i="2"/>
  <c r="D37" i="2"/>
  <c r="D21" i="2"/>
  <c r="D42" i="2"/>
  <c r="D9" i="2"/>
  <c r="D41" i="2"/>
  <c r="D29" i="2"/>
  <c r="D16" i="2"/>
  <c r="D10" i="2"/>
  <c r="D32" i="2"/>
  <c r="D8" i="2"/>
  <c r="D15" i="2"/>
  <c r="D13" i="2"/>
  <c r="D38" i="2"/>
  <c r="D18" i="2"/>
  <c r="D11" i="2"/>
  <c r="D40" i="2"/>
  <c r="D23" i="2"/>
  <c r="D31" i="2"/>
</calcChain>
</file>

<file path=xl/sharedStrings.xml><?xml version="1.0" encoding="utf-8"?>
<sst xmlns="http://schemas.openxmlformats.org/spreadsheetml/2006/main" count="514" uniqueCount="180">
  <si>
    <t>Výsledky cvičení</t>
  </si>
  <si>
    <t>Sum</t>
  </si>
  <si>
    <t>Kontrola</t>
  </si>
  <si>
    <t>Kontrola</t>
  </si>
  <si>
    <t>Nárok</t>
  </si>
  <si>
    <t>Prazdne</t>
  </si>
  <si>
    <t>Prazdne</t>
  </si>
  <si>
    <t>Prijmeni</t>
  </si>
  <si>
    <t>Jmeno</t>
  </si>
  <si>
    <t>cv 1</t>
  </si>
  <si>
    <t>cv 2</t>
  </si>
  <si>
    <t>cv 3</t>
  </si>
  <si>
    <t>cv 4</t>
  </si>
  <si>
    <t>cv 5</t>
  </si>
  <si>
    <t>cv 6</t>
  </si>
  <si>
    <t>cv 7</t>
  </si>
  <si>
    <t>cv 8</t>
  </si>
  <si>
    <t>cv 9</t>
  </si>
  <si>
    <t>cv 10</t>
  </si>
  <si>
    <t>cv 11</t>
  </si>
  <si>
    <t>cv 12</t>
  </si>
  <si>
    <t>cv 13</t>
  </si>
  <si>
    <t>Absence</t>
  </si>
  <si>
    <t>Body</t>
  </si>
  <si>
    <t>Body</t>
  </si>
  <si>
    <t>na</t>
  </si>
  <si>
    <t>pole</t>
  </si>
  <si>
    <t>Pre</t>
  </si>
  <si>
    <t>Pís</t>
  </si>
  <si>
    <t>cvika</t>
  </si>
  <si>
    <t>Splňuje?</t>
  </si>
  <si>
    <t>zápočet</t>
  </si>
  <si>
    <t>doch</t>
  </si>
  <si>
    <t>body</t>
  </si>
  <si>
    <t>Brátová</t>
  </si>
  <si>
    <t>Iva</t>
  </si>
  <si>
    <t>ANO</t>
  </si>
  <si>
    <t>Brožová</t>
  </si>
  <si>
    <t>Antonie</t>
  </si>
  <si>
    <t>abs.</t>
  </si>
  <si>
    <t>Čala</t>
  </si>
  <si>
    <t>Adam</t>
  </si>
  <si>
    <t>Dřízal</t>
  </si>
  <si>
    <t>Marek</t>
  </si>
  <si>
    <t>Garčic</t>
  </si>
  <si>
    <t>Zdeněk</t>
  </si>
  <si>
    <t>Jaklinová</t>
  </si>
  <si>
    <t>Michaela</t>
  </si>
  <si>
    <t>Jakubec</t>
  </si>
  <si>
    <t>Tomáš</t>
  </si>
  <si>
    <t>Jarůšková</t>
  </si>
  <si>
    <t>Kristina</t>
  </si>
  <si>
    <t>Košík</t>
  </si>
  <si>
    <t>Václav</t>
  </si>
  <si>
    <t>Kováč</t>
  </si>
  <si>
    <t>Teodor</t>
  </si>
  <si>
    <t>Oharek</t>
  </si>
  <si>
    <t>Martin</t>
  </si>
  <si>
    <t>Páterek</t>
  </si>
  <si>
    <t>Benjamín</t>
  </si>
  <si>
    <t>Šidlák</t>
  </si>
  <si>
    <t>Darek</t>
  </si>
  <si>
    <t>Šimon</t>
  </si>
  <si>
    <t>Jáchym</t>
  </si>
  <si>
    <t>Šulta</t>
  </si>
  <si>
    <t>Jan</t>
  </si>
  <si>
    <t>Tabachová</t>
  </si>
  <si>
    <t>Zlata</t>
  </si>
  <si>
    <t>Tichavský</t>
  </si>
  <si>
    <t>Till</t>
  </si>
  <si>
    <t>Daniel</t>
  </si>
  <si>
    <t>Tobišková</t>
  </si>
  <si>
    <t>Nicole</t>
  </si>
  <si>
    <t>Vitha</t>
  </si>
  <si>
    <t>Filip</t>
  </si>
  <si>
    <t>Zeman</t>
  </si>
  <si>
    <t>Radovan</t>
  </si>
  <si>
    <t>Zmeškal</t>
  </si>
  <si>
    <t>Bukharina</t>
  </si>
  <si>
    <t>Mariya</t>
  </si>
  <si>
    <t>NE</t>
  </si>
  <si>
    <t>Keppert</t>
  </si>
  <si>
    <t>Fišer</t>
  </si>
  <si>
    <t>Vojtěch</t>
  </si>
  <si>
    <t>abs</t>
  </si>
  <si>
    <t>Filipov</t>
  </si>
  <si>
    <t>Lukáš</t>
  </si>
  <si>
    <t>Rolenec</t>
  </si>
  <si>
    <t>Batysta</t>
  </si>
  <si>
    <t>Olšan</t>
  </si>
  <si>
    <t>Beréšová</t>
  </si>
  <si>
    <t>Pavla</t>
  </si>
  <si>
    <t>Groverová</t>
  </si>
  <si>
    <t>Nikola</t>
  </si>
  <si>
    <t>Kubů</t>
  </si>
  <si>
    <t>Ondřej</t>
  </si>
  <si>
    <t>Němec</t>
  </si>
  <si>
    <t>Štorek</t>
  </si>
  <si>
    <t>Jaroslav</t>
  </si>
  <si>
    <t>Šágiová</t>
  </si>
  <si>
    <t>Jarmila</t>
  </si>
  <si>
    <t>Lainová</t>
  </si>
  <si>
    <t>Eva</t>
  </si>
  <si>
    <t>Vysvětlivky:</t>
  </si>
  <si>
    <t>Pre =</t>
  </si>
  <si>
    <t>Prezence.</t>
  </si>
  <si>
    <t>Prezence na cvičeních:</t>
  </si>
  <si>
    <t>Pís =</t>
  </si>
  <si>
    <t>Výsledek písemečky ze cvik</t>
  </si>
  <si>
    <t>1 =</t>
  </si>
  <si>
    <t>přítomen</t>
  </si>
  <si>
    <t>abs. =</t>
  </si>
  <si>
    <t>nepřítomen</t>
  </si>
  <si>
    <t>Domácí úkoly</t>
  </si>
  <si>
    <t>DÚ 1</t>
  </si>
  <si>
    <t>DÚ 2</t>
  </si>
  <si>
    <t>DÚ 3</t>
  </si>
  <si>
    <t>DÚ 4 det</t>
  </si>
  <si>
    <t>DÚ 5</t>
  </si>
  <si>
    <t>DÚ 6</t>
  </si>
  <si>
    <t>DÚ 7</t>
  </si>
  <si>
    <t>DÚ 8</t>
  </si>
  <si>
    <t>DÚ 9</t>
  </si>
  <si>
    <t>DÚ 10</t>
  </si>
  <si>
    <t>DÚ 11</t>
  </si>
  <si>
    <t>DÚ 12</t>
  </si>
  <si>
    <t>DÚ 13</t>
  </si>
  <si>
    <t>1), 2), 5)</t>
  </si>
  <si>
    <t>2), 3), 4)</t>
  </si>
  <si>
    <t>OK</t>
  </si>
  <si>
    <t>1), 2)</t>
  </si>
  <si>
    <t>2)</t>
  </si>
  <si>
    <t>5)</t>
  </si>
  <si>
    <t>1)</t>
  </si>
  <si>
    <t>2), 4)</t>
  </si>
  <si>
    <t>1), 2), 3), 5)</t>
  </si>
  <si>
    <t>2), 3)</t>
  </si>
  <si>
    <t>3)</t>
  </si>
  <si>
    <t>oprava d)</t>
  </si>
  <si>
    <t>1), 2),3)</t>
  </si>
  <si>
    <t>1), 2), 3), 4), 5)</t>
  </si>
  <si>
    <t>1), 2), 3)</t>
  </si>
  <si>
    <t>1), 5)</t>
  </si>
  <si>
    <t>4)</t>
  </si>
  <si>
    <t>3), 4)</t>
  </si>
  <si>
    <t>za</t>
  </si>
  <si>
    <t>aktivitu</t>
  </si>
  <si>
    <t>cv</t>
  </si>
  <si>
    <t>př</t>
  </si>
  <si>
    <t>N</t>
  </si>
  <si>
    <t>výpočet inverze</t>
  </si>
  <si>
    <t>sloup. Gauss</t>
  </si>
  <si>
    <t>matice přechodu</t>
  </si>
  <si>
    <t>S 3úhelníku</t>
  </si>
  <si>
    <t>V rovnoběžnostěn</t>
  </si>
  <si>
    <t>Vandermonde</t>
  </si>
  <si>
    <t>stopa</t>
  </si>
  <si>
    <t>Jordan</t>
  </si>
  <si>
    <t>T neuzavř. na pruh.</t>
  </si>
  <si>
    <t>polární báze</t>
  </si>
  <si>
    <t>gramián</t>
  </si>
  <si>
    <t>R3 a R4</t>
  </si>
  <si>
    <t>pravotočivost</t>
  </si>
  <si>
    <t>úhly</t>
  </si>
  <si>
    <t>symetr. op.</t>
  </si>
  <si>
    <t>Gramova matice</t>
  </si>
  <si>
    <t>Programy</t>
  </si>
  <si>
    <t>Gauss</t>
  </si>
  <si>
    <t>Cramer</t>
  </si>
  <si>
    <t>Adjung</t>
  </si>
  <si>
    <t>Gram-Schmidt</t>
  </si>
  <si>
    <t>Bodový základ</t>
  </si>
  <si>
    <t>%</t>
  </si>
  <si>
    <t>Aktivita</t>
  </si>
  <si>
    <t>Kontrolní součet</t>
  </si>
  <si>
    <t>Úkoly z přednášky</t>
  </si>
  <si>
    <t>CELKOVY VYSLEDEK</t>
  </si>
  <si>
    <t>α =</t>
  </si>
  <si>
    <t>Lubky algor.: α=0</t>
  </si>
  <si>
    <t>Franty algor.: α=1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</si>
</sst>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16" x14ac:knownFonts="1"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A6A6A6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A6A6A6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7CE"/>
        <bgColor rgb="FFFAC090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C0C0C0"/>
      </patternFill>
    </fill>
    <fill>
      <patternFill patternType="solid">
        <fgColor rgb="FFFAC090"/>
        <b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2" fillId="0" borderId="0"/>
  </cellStyleXfs>
  <cellXfs count="127">
    <xf numFmtId="0" fontId="0" fillId="0" borderId="0" xfId="0"/>
    <xf numFmtId="0" fontId="0" fillId="0" borderId="0" xfId="0"/>
    <xf numFmtId="0" fontId="2" fillId="0" borderId="0" xfId="0" applyFont="1"/>
    <xf numFmtId="0" fontId="0" fillId="3" borderId="0" xfId="0" applyFill="1"/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/>
    <xf numFmtId="0" fontId="7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9" fillId="4" borderId="1" xfId="1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center"/>
    </xf>
    <xf numFmtId="0" fontId="1" fillId="4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1" fillId="0" borderId="0" xfId="0" applyFont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7" fillId="3" borderId="5" xfId="0" applyFont="1" applyFill="1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7" xfId="0" applyFill="1" applyBorder="1"/>
    <xf numFmtId="0" fontId="0" fillId="7" borderId="5" xfId="0" applyFill="1" applyBorder="1"/>
    <xf numFmtId="0" fontId="0" fillId="0" borderId="9" xfId="0" applyBorder="1"/>
    <xf numFmtId="0" fontId="0" fillId="0" borderId="6" xfId="0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7" xfId="0" applyBorder="1"/>
    <xf numFmtId="0" fontId="0" fillId="0" borderId="7" xfId="0" applyFill="1" applyBorder="1"/>
    <xf numFmtId="0" fontId="0" fillId="6" borderId="1" xfId="0" applyFill="1" applyBorder="1"/>
    <xf numFmtId="0" fontId="0" fillId="14" borderId="1" xfId="0" applyFill="1" applyBorder="1"/>
    <xf numFmtId="0" fontId="0" fillId="14" borderId="4" xfId="0" applyFill="1" applyBorder="1"/>
    <xf numFmtId="0" fontId="13" fillId="0" borderId="0" xfId="0" applyFont="1"/>
    <xf numFmtId="0" fontId="10" fillId="11" borderId="1" xfId="2" applyFont="1" applyFill="1" applyBorder="1" applyAlignment="1">
      <alignment textRotation="90"/>
    </xf>
    <xf numFmtId="0" fontId="13" fillId="9" borderId="4" xfId="0" applyFont="1" applyFill="1" applyBorder="1"/>
    <xf numFmtId="0" fontId="10" fillId="13" borderId="6" xfId="2" applyFont="1" applyFill="1" applyBorder="1"/>
    <xf numFmtId="0" fontId="10" fillId="0" borderId="7" xfId="2" applyFont="1" applyBorder="1"/>
    <xf numFmtId="0" fontId="10" fillId="13" borderId="0" xfId="2" applyFont="1" applyFill="1" applyBorder="1"/>
    <xf numFmtId="0" fontId="13" fillId="13" borderId="6" xfId="0" applyFont="1" applyFill="1" applyBorder="1"/>
    <xf numFmtId="0" fontId="13" fillId="0" borderId="7" xfId="0" applyFont="1" applyBorder="1"/>
    <xf numFmtId="0" fontId="13" fillId="13" borderId="0" xfId="0" applyFont="1" applyFill="1" applyBorder="1"/>
    <xf numFmtId="0" fontId="10" fillId="0" borderId="7" xfId="2" applyFont="1" applyFill="1" applyBorder="1"/>
    <xf numFmtId="0" fontId="13" fillId="13" borderId="11" xfId="0" applyFont="1" applyFill="1" applyBorder="1"/>
    <xf numFmtId="0" fontId="13" fillId="0" borderId="5" xfId="0" applyFont="1" applyBorder="1"/>
    <xf numFmtId="0" fontId="13" fillId="13" borderId="12" xfId="0" applyFont="1" applyFill="1" applyBorder="1"/>
    <xf numFmtId="0" fontId="14" fillId="0" borderId="0" xfId="0" applyFont="1"/>
    <xf numFmtId="0" fontId="15" fillId="0" borderId="0" xfId="0" applyFont="1"/>
    <xf numFmtId="0" fontId="10" fillId="16" borderId="6" xfId="2" applyFont="1" applyFill="1" applyBorder="1" applyAlignment="1">
      <alignment textRotation="90"/>
    </xf>
    <xf numFmtId="0" fontId="0" fillId="15" borderId="1" xfId="0" applyFill="1" applyBorder="1"/>
    <xf numFmtId="0" fontId="13" fillId="9" borderId="1" xfId="0" applyFont="1" applyFill="1" applyBorder="1"/>
    <xf numFmtId="0" fontId="13" fillId="0" borderId="0" xfId="0" applyFont="1" applyFill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17" borderId="6" xfId="0" applyNumberFormat="1" applyFill="1" applyBorder="1"/>
    <xf numFmtId="165" fontId="0" fillId="0" borderId="6" xfId="0" applyNumberFormat="1" applyBorder="1"/>
    <xf numFmtId="165" fontId="0" fillId="17" borderId="7" xfId="0" applyNumberFormat="1" applyFill="1" applyBorder="1"/>
    <xf numFmtId="165" fontId="0" fillId="0" borderId="10" xfId="0" applyNumberFormat="1" applyBorder="1"/>
    <xf numFmtId="165" fontId="0" fillId="17" borderId="11" xfId="0" applyNumberFormat="1" applyFill="1" applyBorder="1"/>
    <xf numFmtId="165" fontId="0" fillId="0" borderId="11" xfId="0" applyNumberFormat="1" applyBorder="1"/>
    <xf numFmtId="165" fontId="0" fillId="17" borderId="5" xfId="0" applyNumberFormat="1" applyFill="1" applyBorder="1"/>
    <xf numFmtId="165" fontId="0" fillId="0" borderId="13" xfId="0" applyNumberFormat="1" applyBorder="1"/>
    <xf numFmtId="0" fontId="0" fillId="12" borderId="4" xfId="0" applyFill="1" applyBorder="1"/>
    <xf numFmtId="0" fontId="0" fillId="12" borderId="7" xfId="0" applyFill="1" applyBorder="1"/>
    <xf numFmtId="0" fontId="0" fillId="12" borderId="5" xfId="0" applyFill="1" applyBorder="1"/>
    <xf numFmtId="0" fontId="0" fillId="0" borderId="3" xfId="0" applyBorder="1"/>
    <xf numFmtId="0" fontId="0" fillId="0" borderId="14" xfId="0" applyBorder="1"/>
    <xf numFmtId="2" fontId="5" fillId="14" borderId="1" xfId="0" applyNumberFormat="1" applyFont="1" applyFill="1" applyBorder="1"/>
    <xf numFmtId="0" fontId="5" fillId="10" borderId="3" xfId="0" applyFont="1" applyFill="1" applyBorder="1" applyAlignment="1">
      <alignment horizontal="right"/>
    </xf>
    <xf numFmtId="2" fontId="0" fillId="0" borderId="1" xfId="0" applyNumberFormat="1" applyBorder="1"/>
    <xf numFmtId="9" fontId="0" fillId="0" borderId="1" xfId="0" applyNumberFormat="1" applyBorder="1"/>
    <xf numFmtId="9" fontId="5" fillId="0" borderId="1" xfId="0" applyNumberFormat="1" applyFont="1" applyBorder="1" applyAlignment="1">
      <alignment horizontal="center"/>
    </xf>
    <xf numFmtId="2" fontId="5" fillId="9" borderId="1" xfId="0" applyNumberFormat="1" applyFont="1" applyFill="1" applyBorder="1"/>
    <xf numFmtId="2" fontId="5" fillId="0" borderId="0" xfId="0" applyNumberFormat="1" applyFont="1"/>
    <xf numFmtId="2" fontId="5" fillId="15" borderId="1" xfId="0" applyNumberFormat="1" applyFont="1" applyFill="1" applyBorder="1"/>
    <xf numFmtId="165" fontId="5" fillId="10" borderId="2" xfId="0" applyNumberFormat="1" applyFont="1" applyFill="1" applyBorder="1" applyAlignment="1">
      <alignment horizontal="left"/>
    </xf>
    <xf numFmtId="0" fontId="5" fillId="10" borderId="0" xfId="0" applyFont="1" applyFill="1" applyBorder="1"/>
    <xf numFmtId="0" fontId="5" fillId="10" borderId="10" xfId="0" applyFont="1" applyFill="1" applyBorder="1"/>
    <xf numFmtId="0" fontId="0" fillId="8" borderId="3" xfId="0" applyFill="1" applyBorder="1"/>
    <xf numFmtId="0" fontId="0" fillId="8" borderId="14" xfId="0" applyFill="1" applyBorder="1"/>
    <xf numFmtId="0" fontId="0" fillId="8" borderId="2" xfId="0" applyFill="1" applyBorder="1"/>
    <xf numFmtId="0" fontId="0" fillId="8" borderId="1" xfId="0" applyFill="1" applyBorder="1"/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3">
    <cellStyle name="Normální" xfId="0" builtinId="0"/>
    <cellStyle name="Normální 2" xfId="2"/>
    <cellStyle name="TableStyleLight1" xfId="1"/>
  </cellStyles>
  <dxfs count="4">
    <dxf>
      <font>
        <b/>
        <sz val="11"/>
        <color rgb="FF006100"/>
        <name val="Calibri"/>
      </font>
      <fill>
        <patternFill>
          <bgColor rgb="FFD7E4BD"/>
        </patternFill>
      </fill>
    </dxf>
    <dxf>
      <font>
        <b/>
        <sz val="11"/>
        <color rgb="FFFF0000"/>
        <name val="Calibri"/>
      </font>
      <fill>
        <patternFill>
          <bgColor rgb="FFFFFFFF"/>
        </patternFill>
      </fill>
    </dxf>
    <dxf>
      <font>
        <b/>
        <sz val="11"/>
        <color rgb="FF006100"/>
        <name val="Calibri"/>
      </font>
      <fill>
        <patternFill>
          <bgColor rgb="FFD7E4BD"/>
        </patternFill>
      </fill>
    </dxf>
    <dxf>
      <font>
        <b/>
        <sz val="11"/>
        <color rgb="FFFF0000"/>
        <name val="Calibri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67235</xdr:colOff>
      <xdr:row>0</xdr:row>
      <xdr:rowOff>168089</xdr:rowOff>
    </xdr:from>
    <xdr:ext cx="2409264" cy="425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67235" y="168089"/>
              <a:ext cx="2409264" cy="425824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 baseline="0">
                        <a:latin typeface="Cambria Math"/>
                      </a:rPr>
                      <m:t>𝑏𝑜𝑑𝑦</m:t>
                    </m:r>
                    <m:r>
                      <a:rPr lang="en-US" sz="1200" b="0" i="0" baseline="0">
                        <a:latin typeface="Cambria Math"/>
                      </a:rPr>
                      <m:t> </m:t>
                    </m:r>
                    <m:r>
                      <a:rPr lang="cs-CZ" sz="1200" b="0" i="1" baseline="0">
                        <a:latin typeface="Cambria Math"/>
                      </a:rPr>
                      <m:t>=</m:t>
                    </m:r>
                    <m:r>
                      <a:rPr lang="cs-CZ" sz="1200" b="0" i="1" baseline="0">
                        <a:latin typeface="Cambria Math"/>
                      </a:rPr>
                      <m:t>𝑧𝑎𝑘𝑙𝑎𝑑</m:t>
                    </m:r>
                    <m:r>
                      <a:rPr lang="cs-CZ" sz="1200" b="0" i="1" baseline="0">
                        <a:latin typeface="Cambria Math"/>
                      </a:rPr>
                      <m:t>∗</m:t>
                    </m:r>
                    <m:f>
                      <m:fPr>
                        <m:ctrlPr>
                          <a:rPr lang="cs-CZ" sz="1200" b="0" i="1" baseline="0">
                            <a:latin typeface="Cambria Math"/>
                          </a:rPr>
                        </m:ctrlPr>
                      </m:fPr>
                      <m:num>
                        <m:r>
                          <a:rPr lang="en-US" sz="1200" b="0" i="1" baseline="0">
                            <a:latin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200" b="0" i="1" baseline="0">
                            <a:latin typeface="Cambria Math"/>
                          </a:rPr>
                          <m:t>α</m:t>
                        </m:r>
                        <m:r>
                          <a:rPr lang="en-US" sz="1200" b="0" i="1" baseline="0">
                            <a:latin typeface="Cambria Math"/>
                          </a:rPr>
                          <m:t>+1/</m:t>
                        </m:r>
                        <m:r>
                          <a:rPr lang="en-US" sz="1200" b="0" i="1" baseline="0">
                            <a:latin typeface="Cambria Math"/>
                          </a:rPr>
                          <m:t>𝑁</m:t>
                        </m:r>
                        <m:r>
                          <a:rPr lang="en-US" sz="1200" b="0" i="1" baseline="0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200" b="0" i="1" baseline="0">
                            <a:latin typeface="Cambria Math"/>
                          </a:rPr>
                          <m:t>α</m:t>
                        </m:r>
                        <m:r>
                          <a:rPr lang="en-US" sz="1200" b="0" i="1" baseline="0">
                            <a:latin typeface="Cambria Math"/>
                          </a:rPr>
                          <m:t>+1</m:t>
                        </m:r>
                      </m:den>
                    </m:f>
                  </m:oMath>
                </m:oMathPara>
              </a14:m>
              <a:endParaRPr lang="en-US" sz="1600" b="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67235" y="168089"/>
              <a:ext cx="2409264" cy="425824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 baseline="0">
                  <a:latin typeface="Cambria Math"/>
                </a:rPr>
                <a:t>𝑏𝑜𝑑𝑦 </a:t>
              </a:r>
              <a:r>
                <a:rPr lang="cs-CZ" sz="1200" b="0" i="0" baseline="0">
                  <a:latin typeface="Cambria Math"/>
                </a:rPr>
                <a:t>=𝑧𝑎𝑘𝑙𝑎𝑑∗(</a:t>
              </a:r>
              <a:r>
                <a:rPr lang="en-US" sz="1200" b="0" i="0" baseline="0">
                  <a:latin typeface="Cambria Math"/>
                </a:rPr>
                <a:t>(</a:t>
              </a:r>
              <a:r>
                <a:rPr lang="el-GR" sz="1200" b="0" i="0" baseline="0">
                  <a:latin typeface="Cambria Math"/>
                </a:rPr>
                <a:t>α</a:t>
              </a:r>
              <a:r>
                <a:rPr lang="en-US" sz="1200" b="0" i="0" baseline="0">
                  <a:latin typeface="Cambria Math"/>
                </a:rPr>
                <a:t>+1/𝑁)</a:t>
              </a:r>
              <a:r>
                <a:rPr lang="cs-CZ" sz="1200" b="0" i="0" baseline="0">
                  <a:latin typeface="Cambria Math"/>
                </a:rPr>
                <a:t>)/(</a:t>
              </a:r>
              <a:r>
                <a:rPr lang="el-GR" sz="1200" b="0" i="0" baseline="0">
                  <a:latin typeface="Cambria Math"/>
                </a:rPr>
                <a:t>α</a:t>
              </a:r>
              <a:r>
                <a:rPr lang="en-US" sz="1200" b="0" i="0" baseline="0">
                  <a:latin typeface="Cambria Math"/>
                </a:rPr>
                <a:t>+1</a:t>
              </a:r>
              <a:r>
                <a:rPr lang="cs-CZ" sz="1200" b="0" i="0" baseline="0">
                  <a:latin typeface="Cambria Math"/>
                </a:rPr>
                <a:t>)</a:t>
              </a:r>
              <a:endParaRPr lang="en-US" sz="1600" b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abSelected="1" zoomScale="85" zoomScaleNormal="85" workbookViewId="0">
      <selection activeCell="A39" sqref="A39:XFD39"/>
    </sheetView>
  </sheetViews>
  <sheetFormatPr defaultColWidth="4.7109375" defaultRowHeight="15" x14ac:dyDescent="0.25"/>
  <cols>
    <col min="1" max="1" width="3.42578125" customWidth="1"/>
    <col min="2" max="2" width="11.140625" customWidth="1"/>
    <col min="3" max="3" width="10" customWidth="1"/>
    <col min="4" max="4" width="7" style="1" customWidth="1"/>
    <col min="5" max="5" width="14.28515625" bestFit="1" customWidth="1"/>
    <col min="6" max="21" width="4.42578125" customWidth="1"/>
    <col min="22" max="22" width="4.42578125" style="1" customWidth="1"/>
    <col min="23" max="29" width="4.42578125" customWidth="1"/>
    <col min="30" max="45" width="4.42578125" style="65" customWidth="1"/>
    <col min="46" max="51" width="4.42578125" customWidth="1"/>
    <col min="52" max="55" width="3.140625" customWidth="1"/>
    <col min="56" max="56" width="9" customWidth="1"/>
    <col min="57" max="57" width="3.140625" customWidth="1"/>
    <col min="58" max="65" width="6.42578125" customWidth="1"/>
    <col min="66" max="66" width="4.28515625" customWidth="1"/>
    <col min="67" max="71" width="3.140625" customWidth="1"/>
    <col min="72" max="78" width="13.28515625" customWidth="1"/>
  </cols>
  <sheetData>
    <row r="1" spans="1:61" s="79" customFormat="1" ht="50.25" customHeight="1" x14ac:dyDescent="0.35">
      <c r="F1" s="79" t="s">
        <v>113</v>
      </c>
      <c r="AC1" s="79" t="s">
        <v>175</v>
      </c>
      <c r="AM1" s="78"/>
      <c r="AT1" s="79" t="s">
        <v>166</v>
      </c>
      <c r="AY1" s="79" t="s">
        <v>173</v>
      </c>
    </row>
    <row r="2" spans="1:61" ht="42.75" customHeight="1" x14ac:dyDescent="0.25">
      <c r="A2" s="53"/>
      <c r="B2" s="100" t="s">
        <v>177</v>
      </c>
      <c r="C2" s="107">
        <v>1</v>
      </c>
      <c r="D2" s="114" t="s">
        <v>176</v>
      </c>
      <c r="E2" s="85" t="s">
        <v>147</v>
      </c>
      <c r="F2" s="43">
        <v>1</v>
      </c>
      <c r="G2" s="43"/>
      <c r="H2" s="43"/>
      <c r="I2" s="43"/>
      <c r="J2" s="43"/>
      <c r="K2" s="44">
        <v>2</v>
      </c>
      <c r="L2" s="44"/>
      <c r="M2" s="44"/>
      <c r="N2" s="43">
        <v>3</v>
      </c>
      <c r="O2" s="43"/>
      <c r="P2" s="43"/>
      <c r="Q2" s="28">
        <v>6</v>
      </c>
      <c r="R2" s="28"/>
      <c r="S2" s="43">
        <v>7</v>
      </c>
      <c r="T2" s="28">
        <v>8</v>
      </c>
      <c r="U2" s="28"/>
      <c r="V2" s="28"/>
      <c r="W2" s="43">
        <v>9</v>
      </c>
      <c r="X2" s="28">
        <v>10</v>
      </c>
      <c r="Y2" s="28"/>
      <c r="Z2" s="43">
        <v>11</v>
      </c>
      <c r="AA2" s="28">
        <v>12</v>
      </c>
      <c r="AB2" s="1"/>
      <c r="AC2" s="66" t="s">
        <v>150</v>
      </c>
      <c r="AD2" s="66" t="s">
        <v>151</v>
      </c>
      <c r="AE2" s="66" t="s">
        <v>152</v>
      </c>
      <c r="AF2" s="66" t="s">
        <v>153</v>
      </c>
      <c r="AG2" s="66" t="s">
        <v>154</v>
      </c>
      <c r="AH2" s="66" t="s">
        <v>155</v>
      </c>
      <c r="AI2" s="66" t="s">
        <v>156</v>
      </c>
      <c r="AJ2" s="66" t="s">
        <v>157</v>
      </c>
      <c r="AK2" s="66" t="s">
        <v>158</v>
      </c>
      <c r="AL2" s="66" t="s">
        <v>159</v>
      </c>
      <c r="AM2" s="66" t="s">
        <v>160</v>
      </c>
      <c r="AN2" s="66" t="s">
        <v>161</v>
      </c>
      <c r="AO2" s="66" t="s">
        <v>162</v>
      </c>
      <c r="AP2" s="66" t="s">
        <v>163</v>
      </c>
      <c r="AQ2" s="66" t="s">
        <v>164</v>
      </c>
      <c r="AR2" s="66" t="s">
        <v>165</v>
      </c>
      <c r="AS2"/>
      <c r="AT2" s="80" t="s">
        <v>167</v>
      </c>
      <c r="AU2" s="80" t="s">
        <v>168</v>
      </c>
      <c r="AV2" s="80" t="s">
        <v>169</v>
      </c>
      <c r="AW2" s="80" t="s">
        <v>170</v>
      </c>
      <c r="AY2" s="62"/>
    </row>
    <row r="3" spans="1:61" x14ac:dyDescent="0.25">
      <c r="A3" s="54"/>
      <c r="B3" s="108" t="s">
        <v>178</v>
      </c>
      <c r="C3" s="109"/>
      <c r="D3" s="115"/>
      <c r="E3" s="85" t="s">
        <v>148</v>
      </c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2</v>
      </c>
      <c r="L3" s="63">
        <v>3</v>
      </c>
      <c r="M3" s="63">
        <v>4</v>
      </c>
      <c r="N3" s="63">
        <v>1</v>
      </c>
      <c r="O3" s="63">
        <v>2</v>
      </c>
      <c r="P3" s="63">
        <v>3</v>
      </c>
      <c r="Q3" s="63">
        <v>1</v>
      </c>
      <c r="R3" s="63">
        <v>2</v>
      </c>
      <c r="S3" s="63">
        <v>1</v>
      </c>
      <c r="T3" s="63">
        <v>1</v>
      </c>
      <c r="U3" s="63">
        <v>2</v>
      </c>
      <c r="V3" s="63">
        <v>3</v>
      </c>
      <c r="W3" s="63">
        <v>1</v>
      </c>
      <c r="X3" s="63">
        <v>1</v>
      </c>
      <c r="Y3" s="63">
        <v>2</v>
      </c>
      <c r="Z3" s="63">
        <v>1</v>
      </c>
      <c r="AA3" s="63">
        <v>1</v>
      </c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/>
      <c r="AT3" s="81"/>
      <c r="AU3" s="81"/>
      <c r="AV3" s="81"/>
      <c r="AW3" s="81"/>
      <c r="AY3" s="62"/>
    </row>
    <row r="4" spans="1:61" s="1" customFormat="1" x14ac:dyDescent="0.25">
      <c r="A4" s="54"/>
      <c r="B4" s="108" t="s">
        <v>179</v>
      </c>
      <c r="C4" s="109"/>
      <c r="D4" s="115"/>
      <c r="E4" s="85" t="s">
        <v>171</v>
      </c>
      <c r="F4" s="63">
        <v>2</v>
      </c>
      <c r="G4" s="63">
        <v>2</v>
      </c>
      <c r="H4" s="63">
        <v>2</v>
      </c>
      <c r="I4" s="63">
        <v>3</v>
      </c>
      <c r="J4" s="63">
        <v>1</v>
      </c>
      <c r="K4" s="63">
        <v>2</v>
      </c>
      <c r="L4" s="63">
        <v>2</v>
      </c>
      <c r="M4" s="63">
        <v>3</v>
      </c>
      <c r="N4" s="63">
        <v>1</v>
      </c>
      <c r="O4" s="63">
        <v>2</v>
      </c>
      <c r="P4" s="63">
        <v>3</v>
      </c>
      <c r="Q4" s="63">
        <v>2</v>
      </c>
      <c r="R4" s="63">
        <v>2</v>
      </c>
      <c r="S4" s="63">
        <v>1</v>
      </c>
      <c r="T4" s="63">
        <v>2</v>
      </c>
      <c r="U4" s="63">
        <v>2</v>
      </c>
      <c r="V4" s="63">
        <v>3</v>
      </c>
      <c r="W4" s="63">
        <v>1</v>
      </c>
      <c r="X4" s="63">
        <v>2</v>
      </c>
      <c r="Y4" s="63">
        <v>2</v>
      </c>
      <c r="Z4" s="63">
        <v>2</v>
      </c>
      <c r="AA4" s="63">
        <v>2</v>
      </c>
      <c r="AC4" s="82">
        <v>2</v>
      </c>
      <c r="AD4" s="82">
        <v>2</v>
      </c>
      <c r="AE4" s="82">
        <v>2</v>
      </c>
      <c r="AF4" s="82">
        <v>1</v>
      </c>
      <c r="AG4" s="82">
        <v>3</v>
      </c>
      <c r="AH4" s="82">
        <v>2</v>
      </c>
      <c r="AI4" s="82">
        <v>2</v>
      </c>
      <c r="AJ4" s="82">
        <v>3</v>
      </c>
      <c r="AK4" s="82">
        <v>4</v>
      </c>
      <c r="AL4" s="82">
        <v>4</v>
      </c>
      <c r="AM4" s="82">
        <v>3</v>
      </c>
      <c r="AN4" s="82">
        <v>2</v>
      </c>
      <c r="AO4" s="82">
        <v>3</v>
      </c>
      <c r="AP4" s="82">
        <v>4</v>
      </c>
      <c r="AQ4" s="82">
        <v>1</v>
      </c>
      <c r="AR4" s="82">
        <v>3</v>
      </c>
      <c r="AT4" s="81">
        <v>6</v>
      </c>
      <c r="AU4" s="81">
        <v>3</v>
      </c>
      <c r="AV4" s="81">
        <v>3</v>
      </c>
      <c r="AW4" s="81">
        <v>6</v>
      </c>
      <c r="AY4" s="62">
        <v>1</v>
      </c>
    </row>
    <row r="5" spans="1:61" x14ac:dyDescent="0.25">
      <c r="A5" s="56"/>
      <c r="B5" s="57"/>
      <c r="C5" s="59"/>
      <c r="D5" s="116"/>
      <c r="E5" s="85" t="s">
        <v>149</v>
      </c>
      <c r="F5" s="64">
        <f t="shared" ref="F5:AA5" si="0">SUM(F7:F42)</f>
        <v>8</v>
      </c>
      <c r="G5" s="64">
        <f t="shared" si="0"/>
        <v>7</v>
      </c>
      <c r="H5" s="64">
        <f t="shared" si="0"/>
        <v>5</v>
      </c>
      <c r="I5" s="64">
        <f t="shared" si="0"/>
        <v>1</v>
      </c>
      <c r="J5" s="64">
        <f t="shared" si="0"/>
        <v>14</v>
      </c>
      <c r="K5" s="64">
        <f t="shared" si="0"/>
        <v>13</v>
      </c>
      <c r="L5" s="64">
        <f t="shared" si="0"/>
        <v>11</v>
      </c>
      <c r="M5" s="64">
        <f t="shared" si="0"/>
        <v>8</v>
      </c>
      <c r="N5" s="64">
        <f t="shared" si="0"/>
        <v>12</v>
      </c>
      <c r="O5" s="64">
        <f t="shared" si="0"/>
        <v>10</v>
      </c>
      <c r="P5" s="64">
        <f t="shared" si="0"/>
        <v>2</v>
      </c>
      <c r="Q5" s="64">
        <f t="shared" si="0"/>
        <v>8</v>
      </c>
      <c r="R5" s="64">
        <f t="shared" si="0"/>
        <v>10</v>
      </c>
      <c r="S5" s="64">
        <f t="shared" si="0"/>
        <v>10</v>
      </c>
      <c r="T5" s="64">
        <f t="shared" si="0"/>
        <v>6</v>
      </c>
      <c r="U5" s="64">
        <f t="shared" si="0"/>
        <v>5</v>
      </c>
      <c r="V5" s="64">
        <f t="shared" si="0"/>
        <v>2</v>
      </c>
      <c r="W5" s="64">
        <f t="shared" si="0"/>
        <v>6</v>
      </c>
      <c r="X5" s="64">
        <f t="shared" si="0"/>
        <v>9</v>
      </c>
      <c r="Y5" s="64">
        <f t="shared" si="0"/>
        <v>8</v>
      </c>
      <c r="Z5" s="64">
        <f t="shared" si="0"/>
        <v>3</v>
      </c>
      <c r="AA5" s="64">
        <f t="shared" si="0"/>
        <v>3</v>
      </c>
      <c r="AC5" s="67">
        <f t="shared" ref="AC5:AR5" si="1">SUM(AC7:AC42)</f>
        <v>7.5</v>
      </c>
      <c r="AD5" s="67">
        <f t="shared" si="1"/>
        <v>12.5</v>
      </c>
      <c r="AE5" s="67">
        <f t="shared" si="1"/>
        <v>8</v>
      </c>
      <c r="AF5" s="67">
        <f t="shared" si="1"/>
        <v>15.5</v>
      </c>
      <c r="AG5" s="67">
        <f t="shared" si="1"/>
        <v>3</v>
      </c>
      <c r="AH5" s="67">
        <f t="shared" si="1"/>
        <v>7</v>
      </c>
      <c r="AI5" s="67">
        <f t="shared" si="1"/>
        <v>7</v>
      </c>
      <c r="AJ5" s="67">
        <f t="shared" si="1"/>
        <v>4</v>
      </c>
      <c r="AK5" s="67">
        <f t="shared" si="1"/>
        <v>2</v>
      </c>
      <c r="AL5" s="67">
        <f t="shared" si="1"/>
        <v>1</v>
      </c>
      <c r="AM5" s="67">
        <f t="shared" si="1"/>
        <v>6.5</v>
      </c>
      <c r="AN5" s="67">
        <f t="shared" si="1"/>
        <v>4</v>
      </c>
      <c r="AO5" s="67">
        <f t="shared" si="1"/>
        <v>1</v>
      </c>
      <c r="AP5" s="67">
        <f t="shared" si="1"/>
        <v>5</v>
      </c>
      <c r="AQ5" s="67">
        <f t="shared" si="1"/>
        <v>8</v>
      </c>
      <c r="AR5" s="67">
        <f t="shared" si="1"/>
        <v>5</v>
      </c>
      <c r="AS5"/>
      <c r="AT5" s="81">
        <f>SUM(AT7:AT42)</f>
        <v>11.8</v>
      </c>
      <c r="AU5" s="81">
        <f>SUM(AU7:AU42)</f>
        <v>12</v>
      </c>
      <c r="AV5" s="81">
        <f>SUM(AV7:AV42)</f>
        <v>12</v>
      </c>
      <c r="AW5" s="81">
        <f>SUM(AW7:AW42)</f>
        <v>11.1</v>
      </c>
      <c r="AY5" s="62"/>
    </row>
    <row r="6" spans="1:61" s="1" customFormat="1" x14ac:dyDescent="0.25">
      <c r="A6" s="28"/>
      <c r="B6" s="28" t="s">
        <v>7</v>
      </c>
      <c r="C6" s="28" t="s">
        <v>8</v>
      </c>
      <c r="D6" s="26" t="s">
        <v>172</v>
      </c>
      <c r="E6" s="84" t="s">
        <v>33</v>
      </c>
      <c r="F6" s="99">
        <f>F4*($C$2+1/F5)/($C$2+1)</f>
        <v>1.125</v>
      </c>
      <c r="G6" s="99">
        <f t="shared" ref="G6:AC6" si="2">G4*($C$2+1/G5)/($C$2+1)</f>
        <v>1.1428571428571428</v>
      </c>
      <c r="H6" s="99">
        <f t="shared" si="2"/>
        <v>1.2</v>
      </c>
      <c r="I6" s="99">
        <f t="shared" si="2"/>
        <v>3</v>
      </c>
      <c r="J6" s="99">
        <f t="shared" si="2"/>
        <v>0.5357142857142857</v>
      </c>
      <c r="K6" s="99">
        <f t="shared" si="2"/>
        <v>1.0769230769230769</v>
      </c>
      <c r="L6" s="99">
        <f t="shared" si="2"/>
        <v>1.0909090909090908</v>
      </c>
      <c r="M6" s="99">
        <f t="shared" si="2"/>
        <v>1.6875</v>
      </c>
      <c r="N6" s="99">
        <f t="shared" si="2"/>
        <v>0.54166666666666663</v>
      </c>
      <c r="O6" s="99">
        <f t="shared" si="2"/>
        <v>1.1000000000000001</v>
      </c>
      <c r="P6" s="99">
        <f t="shared" si="2"/>
        <v>2.25</v>
      </c>
      <c r="Q6" s="99">
        <f t="shared" si="2"/>
        <v>1.125</v>
      </c>
      <c r="R6" s="99">
        <f t="shared" si="2"/>
        <v>1.1000000000000001</v>
      </c>
      <c r="S6" s="99">
        <f t="shared" si="2"/>
        <v>0.55000000000000004</v>
      </c>
      <c r="T6" s="99">
        <f t="shared" si="2"/>
        <v>1.1666666666666667</v>
      </c>
      <c r="U6" s="99">
        <f t="shared" si="2"/>
        <v>1.2</v>
      </c>
      <c r="V6" s="99">
        <f t="shared" si="2"/>
        <v>2.25</v>
      </c>
      <c r="W6" s="99">
        <f t="shared" si="2"/>
        <v>0.58333333333333337</v>
      </c>
      <c r="X6" s="99">
        <f t="shared" si="2"/>
        <v>1.1111111111111112</v>
      </c>
      <c r="Y6" s="99">
        <f t="shared" si="2"/>
        <v>1.125</v>
      </c>
      <c r="Z6" s="99">
        <f t="shared" si="2"/>
        <v>1.3333333333333333</v>
      </c>
      <c r="AA6" s="99">
        <f t="shared" si="2"/>
        <v>1.3333333333333333</v>
      </c>
      <c r="AB6" s="36"/>
      <c r="AC6" s="104">
        <f t="shared" si="2"/>
        <v>1.1333333333333333</v>
      </c>
      <c r="AD6" s="104">
        <f t="shared" ref="AD6" si="3">AD4*($C$2+1/AD5)/($C$2+1)</f>
        <v>1.08</v>
      </c>
      <c r="AE6" s="104">
        <f t="shared" ref="AE6" si="4">AE4*($C$2+1/AE5)/($C$2+1)</f>
        <v>1.125</v>
      </c>
      <c r="AF6" s="104">
        <f t="shared" ref="AF6" si="5">AF4*($C$2+1/AF5)/($C$2+1)</f>
        <v>0.532258064516129</v>
      </c>
      <c r="AG6" s="104">
        <f t="shared" ref="AG6" si="6">AG4*($C$2+1/AG5)/($C$2+1)</f>
        <v>2</v>
      </c>
      <c r="AH6" s="104">
        <f t="shared" ref="AH6" si="7">AH4*($C$2+1/AH5)/($C$2+1)</f>
        <v>1.1428571428571428</v>
      </c>
      <c r="AI6" s="104">
        <f t="shared" ref="AI6" si="8">AI4*($C$2+1/AI5)/($C$2+1)</f>
        <v>1.1428571428571428</v>
      </c>
      <c r="AJ6" s="104">
        <f t="shared" ref="AJ6" si="9">AJ4*($C$2+1/AJ5)/($C$2+1)</f>
        <v>1.875</v>
      </c>
      <c r="AK6" s="104">
        <f t="shared" ref="AK6" si="10">AK4*($C$2+1/AK5)/($C$2+1)</f>
        <v>3</v>
      </c>
      <c r="AL6" s="104">
        <f t="shared" ref="AL6" si="11">AL4*($C$2+1/AL5)/($C$2+1)</f>
        <v>4</v>
      </c>
      <c r="AM6" s="104">
        <f t="shared" ref="AM6" si="12">AM4*($C$2+1/AM5)/($C$2+1)</f>
        <v>1.7307692307692306</v>
      </c>
      <c r="AN6" s="104">
        <f t="shared" ref="AN6" si="13">AN4*($C$2+1/AN5)/($C$2+1)</f>
        <v>1.25</v>
      </c>
      <c r="AO6" s="104">
        <f t="shared" ref="AO6" si="14">AO4*($C$2+1/AO5)/($C$2+1)</f>
        <v>3</v>
      </c>
      <c r="AP6" s="104">
        <f t="shared" ref="AP6" si="15">AP4*($C$2+1/AP5)/($C$2+1)</f>
        <v>2.4</v>
      </c>
      <c r="AQ6" s="104">
        <f t="shared" ref="AQ6" si="16">AQ4*($C$2+1/AQ5)/($C$2+1)</f>
        <v>0.5625</v>
      </c>
      <c r="AR6" s="104">
        <f t="shared" ref="AR6:AT6" si="17">AR4*($C$2+1/AR5)/($C$2+1)</f>
        <v>1.7999999999999998</v>
      </c>
      <c r="AS6" s="105"/>
      <c r="AT6" s="106">
        <f t="shared" si="17"/>
        <v>3.2542372881355934</v>
      </c>
      <c r="AU6" s="106">
        <f t="shared" ref="AU6" si="18">AU4*($C$2+1/AU5)/($C$2+1)</f>
        <v>1.625</v>
      </c>
      <c r="AV6" s="106">
        <f t="shared" ref="AV6" si="19">AV4*($C$2+1/AV5)/($C$2+1)</f>
        <v>1.625</v>
      </c>
      <c r="AW6" s="106">
        <f t="shared" ref="AW6" si="20">AW4*($C$2+1/AW5)/($C$2+1)</f>
        <v>3.2702702702702702</v>
      </c>
      <c r="AY6" s="62">
        <v>1</v>
      </c>
      <c r="BA6" s="4" t="s">
        <v>7</v>
      </c>
      <c r="BB6"/>
      <c r="BC6"/>
      <c r="BD6"/>
      <c r="BE6"/>
      <c r="BF6"/>
      <c r="BG6"/>
      <c r="BH6"/>
      <c r="BI6"/>
    </row>
    <row r="7" spans="1:61" x14ac:dyDescent="0.25">
      <c r="A7" s="28">
        <v>1</v>
      </c>
      <c r="B7" s="28" t="s">
        <v>34</v>
      </c>
      <c r="C7" s="28" t="s">
        <v>35</v>
      </c>
      <c r="D7" s="103">
        <f>E7/$E$44</f>
        <v>0.20771676316591806</v>
      </c>
      <c r="E7" s="101">
        <f>SUMPRODUCT(F7:AY7,$F$6:$AY$6)</f>
        <v>13.746161660919725</v>
      </c>
      <c r="F7" s="46">
        <v>1</v>
      </c>
      <c r="G7" s="46">
        <v>1</v>
      </c>
      <c r="H7" s="46"/>
      <c r="I7" s="46"/>
      <c r="J7" s="47">
        <v>1</v>
      </c>
      <c r="K7" s="55">
        <v>1</v>
      </c>
      <c r="L7" s="55">
        <v>1</v>
      </c>
      <c r="M7" s="55">
        <v>1</v>
      </c>
      <c r="N7" s="45"/>
      <c r="O7" s="46"/>
      <c r="P7" s="47"/>
      <c r="Q7" s="4">
        <v>1</v>
      </c>
      <c r="R7" s="4">
        <v>1</v>
      </c>
      <c r="S7" s="51"/>
      <c r="T7" s="4"/>
      <c r="U7" s="4"/>
      <c r="V7" s="4"/>
      <c r="W7" s="51"/>
      <c r="X7" s="4"/>
      <c r="Y7" s="4">
        <v>1</v>
      </c>
      <c r="Z7" s="51"/>
      <c r="AA7" s="60"/>
      <c r="AC7" s="68"/>
      <c r="AD7" s="69">
        <v>1</v>
      </c>
      <c r="AE7" s="70">
        <v>1</v>
      </c>
      <c r="AF7" s="69">
        <v>1</v>
      </c>
      <c r="AG7" s="70"/>
      <c r="AH7" s="69"/>
      <c r="AI7" s="70"/>
      <c r="AJ7" s="69"/>
      <c r="AK7" s="70"/>
      <c r="AL7" s="69"/>
      <c r="AM7" s="70"/>
      <c r="AN7" s="69"/>
      <c r="AO7" s="70"/>
      <c r="AP7" s="69"/>
      <c r="AQ7" s="70"/>
      <c r="AR7" s="69"/>
      <c r="AS7"/>
      <c r="AT7" s="86"/>
      <c r="AU7" s="87"/>
      <c r="AV7" s="88"/>
      <c r="AW7" s="89"/>
      <c r="AY7" s="94">
        <v>1</v>
      </c>
      <c r="BA7" s="4" t="s">
        <v>34</v>
      </c>
    </row>
    <row r="8" spans="1:61" x14ac:dyDescent="0.25">
      <c r="A8" s="28">
        <v>2</v>
      </c>
      <c r="B8" s="28" t="s">
        <v>37</v>
      </c>
      <c r="C8" s="28" t="s">
        <v>38</v>
      </c>
      <c r="D8" s="103">
        <f t="shared" ref="D8:D44" si="21">E8/$E$44</f>
        <v>2.4368388892135547E-2</v>
      </c>
      <c r="E8" s="101">
        <f t="shared" ref="E8:E41" si="22">SUMPRODUCT(F8:AY8,$F$6:$AY$6)</f>
        <v>1.6126373626373627</v>
      </c>
      <c r="F8" s="46"/>
      <c r="G8" s="46"/>
      <c r="H8" s="46"/>
      <c r="I8" s="46"/>
      <c r="J8" s="47">
        <v>1</v>
      </c>
      <c r="K8" s="55">
        <v>1</v>
      </c>
      <c r="L8" s="55"/>
      <c r="M8" s="55"/>
      <c r="N8" s="45"/>
      <c r="O8" s="46"/>
      <c r="P8" s="47"/>
      <c r="Q8" s="55"/>
      <c r="R8" s="55"/>
      <c r="S8" s="51"/>
      <c r="T8" s="4"/>
      <c r="U8" s="4"/>
      <c r="V8" s="4"/>
      <c r="W8" s="51"/>
      <c r="X8" s="4"/>
      <c r="Y8" s="4"/>
      <c r="Z8" s="51"/>
      <c r="AA8" s="60"/>
      <c r="AC8" s="71"/>
      <c r="AD8" s="72"/>
      <c r="AE8" s="73"/>
      <c r="AF8" s="72"/>
      <c r="AG8" s="73"/>
      <c r="AH8" s="72"/>
      <c r="AI8" s="73"/>
      <c r="AJ8" s="72"/>
      <c r="AK8" s="73"/>
      <c r="AL8" s="72"/>
      <c r="AM8" s="73"/>
      <c r="AN8" s="72"/>
      <c r="AO8" s="73"/>
      <c r="AP8" s="72"/>
      <c r="AQ8" s="73"/>
      <c r="AR8" s="72"/>
      <c r="AS8"/>
      <c r="AT8" s="86"/>
      <c r="AU8" s="87"/>
      <c r="AV8" s="88"/>
      <c r="AW8" s="89"/>
      <c r="AY8" s="95"/>
      <c r="BA8" s="4" t="s">
        <v>37</v>
      </c>
    </row>
    <row r="9" spans="1:61" x14ac:dyDescent="0.25">
      <c r="A9" s="28">
        <v>3</v>
      </c>
      <c r="B9" s="28" t="s">
        <v>40</v>
      </c>
      <c r="C9" s="28" t="s">
        <v>41</v>
      </c>
      <c r="D9" s="103">
        <f t="shared" si="21"/>
        <v>0</v>
      </c>
      <c r="E9" s="101">
        <f t="shared" si="22"/>
        <v>0</v>
      </c>
      <c r="F9" s="46"/>
      <c r="G9" s="46"/>
      <c r="H9" s="46"/>
      <c r="I9" s="46"/>
      <c r="J9" s="47"/>
      <c r="K9" s="55"/>
      <c r="L9" s="55"/>
      <c r="M9" s="55"/>
      <c r="N9" s="45"/>
      <c r="O9" s="46"/>
      <c r="P9" s="47"/>
      <c r="Q9" s="55"/>
      <c r="R9" s="55"/>
      <c r="S9" s="51"/>
      <c r="T9" s="4"/>
      <c r="U9" s="4"/>
      <c r="V9" s="4"/>
      <c r="W9" s="51"/>
      <c r="X9" s="4"/>
      <c r="Y9" s="4"/>
      <c r="Z9" s="51"/>
      <c r="AA9" s="60"/>
      <c r="AC9" s="71"/>
      <c r="AD9" s="72"/>
      <c r="AE9" s="73"/>
      <c r="AF9" s="72"/>
      <c r="AG9" s="73"/>
      <c r="AH9" s="72"/>
      <c r="AI9" s="73"/>
      <c r="AJ9" s="72"/>
      <c r="AK9" s="73"/>
      <c r="AL9" s="72"/>
      <c r="AM9" s="73"/>
      <c r="AN9" s="72"/>
      <c r="AO9" s="73"/>
      <c r="AP9" s="72"/>
      <c r="AQ9" s="73"/>
      <c r="AR9" s="72"/>
      <c r="AS9"/>
      <c r="AT9" s="86"/>
      <c r="AU9" s="87"/>
      <c r="AV9" s="88"/>
      <c r="AW9" s="89"/>
      <c r="AY9" s="95"/>
      <c r="BA9" s="4" t="s">
        <v>40</v>
      </c>
    </row>
    <row r="10" spans="1:61" x14ac:dyDescent="0.25">
      <c r="A10" s="28">
        <v>4</v>
      </c>
      <c r="B10" s="28" t="s">
        <v>42</v>
      </c>
      <c r="C10" s="28" t="s">
        <v>43</v>
      </c>
      <c r="D10" s="103">
        <f t="shared" si="21"/>
        <v>0</v>
      </c>
      <c r="E10" s="101">
        <f t="shared" si="22"/>
        <v>0</v>
      </c>
      <c r="F10" s="46"/>
      <c r="G10" s="46"/>
      <c r="H10" s="46"/>
      <c r="I10" s="46"/>
      <c r="J10" s="47"/>
      <c r="K10" s="55"/>
      <c r="L10" s="55"/>
      <c r="M10" s="55"/>
      <c r="N10" s="45"/>
      <c r="O10" s="46"/>
      <c r="P10" s="47"/>
      <c r="Q10" s="55"/>
      <c r="R10" s="55"/>
      <c r="S10" s="51"/>
      <c r="T10" s="4"/>
      <c r="U10" s="4"/>
      <c r="V10" s="4"/>
      <c r="W10" s="51"/>
      <c r="X10" s="4"/>
      <c r="Y10" s="4"/>
      <c r="Z10" s="51"/>
      <c r="AA10" s="60"/>
      <c r="AC10" s="71"/>
      <c r="AD10" s="72"/>
      <c r="AE10" s="73"/>
      <c r="AF10" s="72"/>
      <c r="AG10" s="73"/>
      <c r="AH10" s="72"/>
      <c r="AI10" s="73"/>
      <c r="AJ10" s="72"/>
      <c r="AK10" s="73"/>
      <c r="AL10" s="72"/>
      <c r="AM10" s="73"/>
      <c r="AN10" s="72"/>
      <c r="AO10" s="73"/>
      <c r="AP10" s="72"/>
      <c r="AQ10" s="73"/>
      <c r="AR10" s="72"/>
      <c r="AS10"/>
      <c r="AT10" s="86"/>
      <c r="AU10" s="87"/>
      <c r="AV10" s="88"/>
      <c r="AW10" s="89"/>
      <c r="AY10" s="95"/>
      <c r="BA10" s="4" t="s">
        <v>42</v>
      </c>
    </row>
    <row r="11" spans="1:61" x14ac:dyDescent="0.25">
      <c r="A11" s="28">
        <v>5</v>
      </c>
      <c r="B11" s="28" t="s">
        <v>44</v>
      </c>
      <c r="C11" s="28" t="s">
        <v>45</v>
      </c>
      <c r="D11" s="103">
        <f t="shared" si="21"/>
        <v>0.15545413089048249</v>
      </c>
      <c r="E11" s="101">
        <f t="shared" si="22"/>
        <v>10.287554945054945</v>
      </c>
      <c r="F11" s="46"/>
      <c r="G11" s="46"/>
      <c r="H11" s="46"/>
      <c r="I11" s="46"/>
      <c r="J11" s="47"/>
      <c r="K11" s="55"/>
      <c r="L11" s="55"/>
      <c r="M11" s="55"/>
      <c r="N11" s="45">
        <v>1</v>
      </c>
      <c r="O11" s="46"/>
      <c r="P11" s="47"/>
      <c r="Q11" s="55"/>
      <c r="R11" s="55"/>
      <c r="S11" s="51"/>
      <c r="T11" s="4"/>
      <c r="U11" s="4"/>
      <c r="V11" s="4"/>
      <c r="W11" s="51"/>
      <c r="X11" s="4"/>
      <c r="Y11" s="4"/>
      <c r="Z11" s="51"/>
      <c r="AA11" s="60"/>
      <c r="AC11" s="68">
        <v>1</v>
      </c>
      <c r="AD11" s="69">
        <v>1</v>
      </c>
      <c r="AE11" s="70">
        <v>1</v>
      </c>
      <c r="AF11" s="69"/>
      <c r="AG11" s="70"/>
      <c r="AH11" s="69">
        <v>0.5</v>
      </c>
      <c r="AI11" s="70">
        <v>1</v>
      </c>
      <c r="AJ11" s="69"/>
      <c r="AK11" s="70"/>
      <c r="AL11" s="69"/>
      <c r="AM11" s="70">
        <v>1</v>
      </c>
      <c r="AN11" s="69"/>
      <c r="AO11" s="70"/>
      <c r="AP11" s="69">
        <v>1</v>
      </c>
      <c r="AQ11" s="70">
        <v>1</v>
      </c>
      <c r="AR11" s="69"/>
      <c r="AS11"/>
      <c r="AT11" s="86"/>
      <c r="AU11" s="87"/>
      <c r="AV11" s="88"/>
      <c r="AW11" s="89"/>
      <c r="AY11" s="95"/>
      <c r="BA11" s="4" t="s">
        <v>44</v>
      </c>
    </row>
    <row r="12" spans="1:61" x14ac:dyDescent="0.25">
      <c r="A12" s="28">
        <v>6</v>
      </c>
      <c r="B12" s="28" t="s">
        <v>46</v>
      </c>
      <c r="C12" s="28" t="s">
        <v>47</v>
      </c>
      <c r="D12" s="103">
        <f t="shared" si="21"/>
        <v>0</v>
      </c>
      <c r="E12" s="101">
        <f t="shared" si="22"/>
        <v>0</v>
      </c>
      <c r="F12" s="46"/>
      <c r="G12" s="46"/>
      <c r="H12" s="46"/>
      <c r="I12" s="46"/>
      <c r="J12" s="47"/>
      <c r="K12" s="55"/>
      <c r="L12" s="55"/>
      <c r="M12" s="55"/>
      <c r="N12" s="45"/>
      <c r="O12" s="46"/>
      <c r="P12" s="47"/>
      <c r="Q12" s="55"/>
      <c r="R12" s="55"/>
      <c r="S12" s="51"/>
      <c r="T12" s="4"/>
      <c r="U12" s="4"/>
      <c r="V12" s="4"/>
      <c r="W12" s="51"/>
      <c r="X12" s="4"/>
      <c r="Y12" s="4"/>
      <c r="Z12" s="51"/>
      <c r="AA12" s="60"/>
      <c r="AC12" s="71"/>
      <c r="AD12" s="72"/>
      <c r="AE12" s="73"/>
      <c r="AF12" s="72"/>
      <c r="AG12" s="73"/>
      <c r="AH12" s="72"/>
      <c r="AI12" s="73"/>
      <c r="AJ12" s="72"/>
      <c r="AK12" s="73"/>
      <c r="AL12" s="72"/>
      <c r="AM12" s="73"/>
      <c r="AN12" s="72"/>
      <c r="AO12" s="73"/>
      <c r="AP12" s="72"/>
      <c r="AQ12" s="73"/>
      <c r="AR12" s="72"/>
      <c r="AS12"/>
      <c r="AT12" s="86"/>
      <c r="AU12" s="87"/>
      <c r="AV12" s="88"/>
      <c r="AW12" s="89"/>
      <c r="AY12" s="95"/>
      <c r="BA12" s="4" t="s">
        <v>46</v>
      </c>
    </row>
    <row r="13" spans="1:61" x14ac:dyDescent="0.25">
      <c r="A13" s="28">
        <v>7</v>
      </c>
      <c r="B13" s="28" t="s">
        <v>48</v>
      </c>
      <c r="C13" s="28" t="s">
        <v>49</v>
      </c>
      <c r="D13" s="103">
        <f t="shared" si="21"/>
        <v>0.28271146579094791</v>
      </c>
      <c r="E13" s="101">
        <f t="shared" si="22"/>
        <v>18.709118382774751</v>
      </c>
      <c r="F13" s="46"/>
      <c r="G13" s="46"/>
      <c r="H13" s="46"/>
      <c r="I13" s="46"/>
      <c r="J13" s="47">
        <v>1</v>
      </c>
      <c r="K13" s="55">
        <v>1</v>
      </c>
      <c r="L13" s="55">
        <v>1</v>
      </c>
      <c r="M13" s="55">
        <v>1</v>
      </c>
      <c r="N13" s="45"/>
      <c r="O13" s="46"/>
      <c r="P13" s="47"/>
      <c r="Q13" s="55"/>
      <c r="R13" s="55"/>
      <c r="S13" s="51"/>
      <c r="T13" s="4"/>
      <c r="U13" s="4"/>
      <c r="V13" s="4"/>
      <c r="W13" s="51"/>
      <c r="X13" s="4"/>
      <c r="Y13" s="4"/>
      <c r="Z13" s="51"/>
      <c r="AA13" s="60"/>
      <c r="AC13" s="68">
        <v>1</v>
      </c>
      <c r="AD13" s="69">
        <v>1</v>
      </c>
      <c r="AE13" s="70">
        <v>1</v>
      </c>
      <c r="AF13" s="69">
        <v>1</v>
      </c>
      <c r="AG13" s="73"/>
      <c r="AH13" s="72"/>
      <c r="AI13" s="73"/>
      <c r="AJ13" s="72"/>
      <c r="AK13" s="73"/>
      <c r="AL13" s="72"/>
      <c r="AM13" s="73"/>
      <c r="AN13" s="72"/>
      <c r="AO13" s="73"/>
      <c r="AP13" s="72"/>
      <c r="AQ13" s="73"/>
      <c r="AR13" s="72"/>
      <c r="AS13"/>
      <c r="AT13" s="86">
        <v>1</v>
      </c>
      <c r="AU13" s="87">
        <v>1</v>
      </c>
      <c r="AV13" s="88">
        <v>1</v>
      </c>
      <c r="AW13" s="89">
        <v>0.9</v>
      </c>
      <c r="AY13" s="95">
        <v>1</v>
      </c>
      <c r="BA13" s="4" t="s">
        <v>48</v>
      </c>
    </row>
    <row r="14" spans="1:61" x14ac:dyDescent="0.25">
      <c r="A14" s="28">
        <v>8</v>
      </c>
      <c r="B14" s="28" t="s">
        <v>50</v>
      </c>
      <c r="C14" s="28" t="s">
        <v>51</v>
      </c>
      <c r="D14" s="103">
        <f t="shared" si="21"/>
        <v>0.19924488782782079</v>
      </c>
      <c r="E14" s="101">
        <f t="shared" si="22"/>
        <v>13.185514719413025</v>
      </c>
      <c r="F14" s="46"/>
      <c r="G14" s="46"/>
      <c r="H14" s="46"/>
      <c r="I14" s="46"/>
      <c r="J14" s="47"/>
      <c r="K14" s="55">
        <v>1</v>
      </c>
      <c r="L14" s="55"/>
      <c r="M14" s="55"/>
      <c r="N14" s="45"/>
      <c r="O14" s="46"/>
      <c r="P14" s="47"/>
      <c r="Q14" s="55"/>
      <c r="R14" s="55"/>
      <c r="S14" s="51">
        <v>1</v>
      </c>
      <c r="T14" s="4"/>
      <c r="U14" s="4"/>
      <c r="V14" s="4"/>
      <c r="W14" s="51"/>
      <c r="X14" s="4">
        <v>1</v>
      </c>
      <c r="Y14" s="4"/>
      <c r="Z14" s="51"/>
      <c r="AA14" s="60"/>
      <c r="AC14" s="71"/>
      <c r="AD14" s="72"/>
      <c r="AE14" s="73"/>
      <c r="AF14" s="72"/>
      <c r="AG14" s="73"/>
      <c r="AH14" s="72"/>
      <c r="AI14" s="73"/>
      <c r="AJ14" s="72"/>
      <c r="AK14" s="73"/>
      <c r="AL14" s="72"/>
      <c r="AM14" s="73"/>
      <c r="AN14" s="72"/>
      <c r="AO14" s="73"/>
      <c r="AP14" s="72"/>
      <c r="AQ14" s="73"/>
      <c r="AR14" s="72"/>
      <c r="AS14"/>
      <c r="AT14" s="86">
        <v>1</v>
      </c>
      <c r="AU14" s="87">
        <v>1</v>
      </c>
      <c r="AV14" s="88">
        <v>1</v>
      </c>
      <c r="AW14" s="89">
        <v>0.9</v>
      </c>
      <c r="AY14" s="95">
        <v>1</v>
      </c>
      <c r="BA14" s="4" t="s">
        <v>50</v>
      </c>
    </row>
    <row r="15" spans="1:61" x14ac:dyDescent="0.25">
      <c r="A15" s="28">
        <v>9</v>
      </c>
      <c r="B15" s="28" t="s">
        <v>52</v>
      </c>
      <c r="C15" s="28" t="s">
        <v>53</v>
      </c>
      <c r="D15" s="103">
        <f t="shared" si="21"/>
        <v>0.15325770094108687</v>
      </c>
      <c r="E15" s="101">
        <f t="shared" si="22"/>
        <v>10.142200854700855</v>
      </c>
      <c r="F15" s="46"/>
      <c r="G15" s="46"/>
      <c r="H15" s="46"/>
      <c r="I15" s="46"/>
      <c r="J15" s="47"/>
      <c r="K15" s="55">
        <v>1</v>
      </c>
      <c r="L15" s="55"/>
      <c r="M15" s="55">
        <v>1</v>
      </c>
      <c r="N15" s="45"/>
      <c r="O15" s="46"/>
      <c r="P15" s="47"/>
      <c r="Q15" s="55">
        <v>1</v>
      </c>
      <c r="R15" s="55">
        <v>1</v>
      </c>
      <c r="S15" s="51"/>
      <c r="T15" s="4"/>
      <c r="U15" s="4"/>
      <c r="V15" s="4"/>
      <c r="W15" s="51">
        <v>1</v>
      </c>
      <c r="X15" s="55">
        <v>1</v>
      </c>
      <c r="Y15" s="55">
        <v>1</v>
      </c>
      <c r="Z15" s="51">
        <v>1</v>
      </c>
      <c r="AA15" s="60"/>
      <c r="AC15" s="71"/>
      <c r="AD15" s="72"/>
      <c r="AE15" s="73"/>
      <c r="AF15" s="72"/>
      <c r="AG15" s="73"/>
      <c r="AH15" s="72"/>
      <c r="AI15" s="73"/>
      <c r="AJ15" s="72"/>
      <c r="AK15" s="73"/>
      <c r="AL15" s="72"/>
      <c r="AM15" s="73"/>
      <c r="AN15" s="72"/>
      <c r="AO15" s="73"/>
      <c r="AP15" s="72"/>
      <c r="AQ15" s="73"/>
      <c r="AR15" s="72"/>
      <c r="AS15"/>
      <c r="AT15" s="86"/>
      <c r="AU15" s="87"/>
      <c r="AV15" s="88"/>
      <c r="AW15" s="89"/>
      <c r="AY15" s="95">
        <v>1</v>
      </c>
      <c r="BA15" s="4" t="s">
        <v>52</v>
      </c>
    </row>
    <row r="16" spans="1:61" x14ac:dyDescent="0.25">
      <c r="A16" s="28">
        <v>10</v>
      </c>
      <c r="B16" s="28" t="s">
        <v>54</v>
      </c>
      <c r="C16" s="28" t="s">
        <v>55</v>
      </c>
      <c r="D16" s="103">
        <f t="shared" si="21"/>
        <v>0.3777038599677453</v>
      </c>
      <c r="E16" s="101">
        <f t="shared" si="22"/>
        <v>24.995470947729014</v>
      </c>
      <c r="F16" s="46">
        <v>1</v>
      </c>
      <c r="G16" s="46">
        <v>1</v>
      </c>
      <c r="H16" s="46"/>
      <c r="I16" s="46"/>
      <c r="J16" s="47">
        <v>1</v>
      </c>
      <c r="K16" s="55">
        <v>1</v>
      </c>
      <c r="L16" s="55"/>
      <c r="M16" s="55"/>
      <c r="N16" s="45">
        <v>1</v>
      </c>
      <c r="O16" s="46">
        <v>1</v>
      </c>
      <c r="P16" s="47"/>
      <c r="Q16" s="55"/>
      <c r="R16" s="55">
        <v>1</v>
      </c>
      <c r="S16" s="51">
        <v>1</v>
      </c>
      <c r="T16" s="55">
        <v>1</v>
      </c>
      <c r="U16" s="55"/>
      <c r="V16" s="55"/>
      <c r="W16" s="51"/>
      <c r="X16" s="55">
        <v>1</v>
      </c>
      <c r="Y16" s="55">
        <v>1</v>
      </c>
      <c r="Z16" s="51">
        <v>1</v>
      </c>
      <c r="AA16" s="60"/>
      <c r="AC16" s="68"/>
      <c r="AD16" s="69">
        <v>1</v>
      </c>
      <c r="AE16" s="70">
        <v>1</v>
      </c>
      <c r="AF16" s="69">
        <v>1</v>
      </c>
      <c r="AG16" s="70"/>
      <c r="AH16" s="69">
        <v>1</v>
      </c>
      <c r="AI16" s="70">
        <v>0.5</v>
      </c>
      <c r="AJ16" s="69"/>
      <c r="AK16" s="70"/>
      <c r="AL16" s="69"/>
      <c r="AM16" s="70">
        <v>0.5</v>
      </c>
      <c r="AN16" s="69">
        <v>1</v>
      </c>
      <c r="AO16" s="70"/>
      <c r="AP16" s="69"/>
      <c r="AQ16" s="70"/>
      <c r="AR16" s="69"/>
      <c r="AS16"/>
      <c r="AT16" s="86"/>
      <c r="AU16" s="87">
        <v>1</v>
      </c>
      <c r="AV16" s="88">
        <v>1</v>
      </c>
      <c r="AW16" s="89">
        <v>1</v>
      </c>
      <c r="AY16" s="95"/>
      <c r="BA16" s="4" t="s">
        <v>54</v>
      </c>
    </row>
    <row r="17" spans="1:53" x14ac:dyDescent="0.25">
      <c r="A17" s="28">
        <v>11</v>
      </c>
      <c r="B17" s="28" t="s">
        <v>56</v>
      </c>
      <c r="C17" s="28" t="s">
        <v>57</v>
      </c>
      <c r="D17" s="103">
        <f t="shared" si="21"/>
        <v>0.43185409530043467</v>
      </c>
      <c r="E17" s="101">
        <f t="shared" si="22"/>
        <v>28.578994383752445</v>
      </c>
      <c r="F17" s="46">
        <v>1</v>
      </c>
      <c r="G17" s="46">
        <v>1</v>
      </c>
      <c r="H17" s="46">
        <v>1</v>
      </c>
      <c r="I17" s="46"/>
      <c r="J17" s="47">
        <v>1</v>
      </c>
      <c r="K17" s="55">
        <v>1</v>
      </c>
      <c r="L17" s="55">
        <v>1</v>
      </c>
      <c r="M17" s="55"/>
      <c r="N17" s="45">
        <v>1</v>
      </c>
      <c r="O17" s="46">
        <v>1</v>
      </c>
      <c r="P17" s="47"/>
      <c r="Q17" s="55"/>
      <c r="R17" s="55">
        <v>1</v>
      </c>
      <c r="S17" s="51">
        <v>1</v>
      </c>
      <c r="T17" s="55">
        <v>1</v>
      </c>
      <c r="U17" s="55">
        <v>1</v>
      </c>
      <c r="V17" s="55"/>
      <c r="W17" s="51">
        <v>1</v>
      </c>
      <c r="X17" s="55">
        <v>1</v>
      </c>
      <c r="Y17" s="55">
        <v>1</v>
      </c>
      <c r="Z17" s="51"/>
      <c r="AA17" s="61">
        <v>1</v>
      </c>
      <c r="AC17" s="68">
        <v>0.5</v>
      </c>
      <c r="AD17" s="69">
        <v>0.5</v>
      </c>
      <c r="AE17" s="70">
        <v>1</v>
      </c>
      <c r="AF17" s="69">
        <v>1</v>
      </c>
      <c r="AG17" s="70"/>
      <c r="AH17" s="69">
        <v>0.5</v>
      </c>
      <c r="AI17" s="70">
        <v>1</v>
      </c>
      <c r="AJ17" s="69"/>
      <c r="AK17" s="70"/>
      <c r="AL17" s="69"/>
      <c r="AM17" s="70">
        <v>1</v>
      </c>
      <c r="AN17" s="69">
        <v>0.5</v>
      </c>
      <c r="AO17" s="70"/>
      <c r="AP17" s="69">
        <v>1</v>
      </c>
      <c r="AQ17" s="70">
        <v>1</v>
      </c>
      <c r="AR17" s="69">
        <v>1</v>
      </c>
      <c r="AS17"/>
      <c r="AT17" s="86"/>
      <c r="AU17" s="87"/>
      <c r="AV17" s="88"/>
      <c r="AW17" s="89"/>
      <c r="AY17" s="95">
        <v>1</v>
      </c>
      <c r="BA17" s="4" t="s">
        <v>56</v>
      </c>
    </row>
    <row r="18" spans="1:53" x14ac:dyDescent="0.25">
      <c r="A18" s="28">
        <v>12</v>
      </c>
      <c r="B18" s="28" t="s">
        <v>58</v>
      </c>
      <c r="C18" s="28" t="s">
        <v>59</v>
      </c>
      <c r="D18" s="103">
        <f t="shared" si="21"/>
        <v>0.6299630395431024</v>
      </c>
      <c r="E18" s="101">
        <f t="shared" si="22"/>
        <v>41.689335275491644</v>
      </c>
      <c r="F18" s="46">
        <v>1</v>
      </c>
      <c r="G18" s="46">
        <v>1</v>
      </c>
      <c r="H18" s="46">
        <v>1</v>
      </c>
      <c r="I18" s="46"/>
      <c r="J18" s="47">
        <v>1</v>
      </c>
      <c r="K18" s="55">
        <v>1</v>
      </c>
      <c r="L18" s="55">
        <v>1</v>
      </c>
      <c r="M18" s="55">
        <v>1</v>
      </c>
      <c r="N18" s="45">
        <v>1</v>
      </c>
      <c r="O18" s="46">
        <v>1</v>
      </c>
      <c r="P18" s="47"/>
      <c r="Q18" s="55"/>
      <c r="R18" s="55">
        <v>1</v>
      </c>
      <c r="S18" s="51">
        <v>1</v>
      </c>
      <c r="T18" s="55">
        <v>1</v>
      </c>
      <c r="U18" s="55">
        <v>1</v>
      </c>
      <c r="V18" s="55"/>
      <c r="W18" s="51">
        <v>1</v>
      </c>
      <c r="X18" s="55">
        <v>1</v>
      </c>
      <c r="Y18" s="55">
        <v>1</v>
      </c>
      <c r="Z18" s="51"/>
      <c r="AA18" s="60"/>
      <c r="AC18" s="68">
        <v>1</v>
      </c>
      <c r="AD18" s="69">
        <v>1</v>
      </c>
      <c r="AE18" s="70">
        <v>1</v>
      </c>
      <c r="AF18" s="69">
        <v>1</v>
      </c>
      <c r="AG18" s="70"/>
      <c r="AH18" s="69">
        <v>0.5</v>
      </c>
      <c r="AI18" s="70">
        <v>1</v>
      </c>
      <c r="AJ18" s="69">
        <v>1</v>
      </c>
      <c r="AK18" s="70"/>
      <c r="AL18" s="69"/>
      <c r="AM18" s="70">
        <v>1</v>
      </c>
      <c r="AN18" s="69">
        <v>0.5</v>
      </c>
      <c r="AO18" s="70"/>
      <c r="AP18" s="69">
        <v>1</v>
      </c>
      <c r="AQ18" s="70">
        <v>1</v>
      </c>
      <c r="AR18" s="69">
        <v>1</v>
      </c>
      <c r="AS18"/>
      <c r="AT18" s="86">
        <v>1</v>
      </c>
      <c r="AU18" s="87">
        <v>1</v>
      </c>
      <c r="AV18" s="88">
        <v>1</v>
      </c>
      <c r="AW18" s="89">
        <v>1</v>
      </c>
      <c r="AY18" s="95">
        <v>1</v>
      </c>
      <c r="BA18" s="4" t="s">
        <v>58</v>
      </c>
    </row>
    <row r="19" spans="1:53" x14ac:dyDescent="0.25">
      <c r="A19" s="28">
        <v>13</v>
      </c>
      <c r="B19" s="28" t="s">
        <v>60</v>
      </c>
      <c r="C19" s="28" t="s">
        <v>61</v>
      </c>
      <c r="D19" s="103">
        <f t="shared" si="21"/>
        <v>0</v>
      </c>
      <c r="E19" s="101">
        <f t="shared" si="22"/>
        <v>0</v>
      </c>
      <c r="F19" s="46"/>
      <c r="G19" s="46"/>
      <c r="H19" s="46"/>
      <c r="I19" s="46"/>
      <c r="J19" s="47"/>
      <c r="K19" s="55"/>
      <c r="L19" s="55"/>
      <c r="M19" s="55"/>
      <c r="N19" s="45"/>
      <c r="O19" s="46"/>
      <c r="P19" s="47"/>
      <c r="Q19" s="55"/>
      <c r="R19" s="55"/>
      <c r="S19" s="51"/>
      <c r="T19" s="55"/>
      <c r="U19" s="55"/>
      <c r="V19" s="55"/>
      <c r="W19" s="51"/>
      <c r="X19" s="55"/>
      <c r="Y19" s="55"/>
      <c r="Z19" s="51"/>
      <c r="AA19" s="60"/>
      <c r="AC19" s="71"/>
      <c r="AD19" s="72"/>
      <c r="AE19" s="73"/>
      <c r="AF19" s="72"/>
      <c r="AG19" s="73"/>
      <c r="AH19" s="72"/>
      <c r="AI19" s="73"/>
      <c r="AJ19" s="72"/>
      <c r="AK19" s="73"/>
      <c r="AL19" s="72"/>
      <c r="AM19" s="73"/>
      <c r="AN19" s="72"/>
      <c r="AO19" s="73"/>
      <c r="AP19" s="72"/>
      <c r="AQ19" s="73"/>
      <c r="AR19" s="72"/>
      <c r="AS19"/>
      <c r="AT19" s="86"/>
      <c r="AU19" s="87"/>
      <c r="AV19" s="88"/>
      <c r="AW19" s="89"/>
      <c r="AY19" s="95"/>
      <c r="BA19" s="4" t="s">
        <v>60</v>
      </c>
    </row>
    <row r="20" spans="1:53" x14ac:dyDescent="0.25">
      <c r="A20" s="28">
        <v>14</v>
      </c>
      <c r="B20" s="28" t="s">
        <v>62</v>
      </c>
      <c r="C20" s="28" t="s">
        <v>63</v>
      </c>
      <c r="D20" s="103">
        <f t="shared" si="21"/>
        <v>2.5168571594926158E-2</v>
      </c>
      <c r="E20" s="101">
        <f t="shared" si="22"/>
        <v>1.6655913978494623</v>
      </c>
      <c r="F20" s="46"/>
      <c r="G20" s="46"/>
      <c r="H20" s="46"/>
      <c r="I20" s="46"/>
      <c r="J20" s="47"/>
      <c r="K20" s="55"/>
      <c r="L20" s="55"/>
      <c r="M20" s="55"/>
      <c r="N20" s="45"/>
      <c r="O20" s="46"/>
      <c r="P20" s="47"/>
      <c r="Q20" s="55"/>
      <c r="R20" s="55"/>
      <c r="S20" s="51"/>
      <c r="T20" s="55"/>
      <c r="U20" s="55"/>
      <c r="V20" s="55"/>
      <c r="W20" s="51"/>
      <c r="X20" s="55"/>
      <c r="Y20" s="55"/>
      <c r="Z20" s="51"/>
      <c r="AA20" s="60"/>
      <c r="AC20" s="68">
        <v>1</v>
      </c>
      <c r="AD20" s="69"/>
      <c r="AE20" s="70"/>
      <c r="AF20" s="69">
        <v>1</v>
      </c>
      <c r="AG20" s="73"/>
      <c r="AH20" s="72"/>
      <c r="AI20" s="73"/>
      <c r="AJ20" s="72"/>
      <c r="AK20" s="73"/>
      <c r="AL20" s="72"/>
      <c r="AM20" s="73"/>
      <c r="AN20" s="72"/>
      <c r="AO20" s="73"/>
      <c r="AP20" s="72"/>
      <c r="AQ20" s="73"/>
      <c r="AR20" s="72"/>
      <c r="AS20"/>
      <c r="AT20" s="86"/>
      <c r="AU20" s="87"/>
      <c r="AV20" s="88"/>
      <c r="AW20" s="89"/>
      <c r="AY20" s="95"/>
      <c r="BA20" s="4" t="s">
        <v>62</v>
      </c>
    </row>
    <row r="21" spans="1:53" x14ac:dyDescent="0.25">
      <c r="A21" s="28">
        <v>15</v>
      </c>
      <c r="B21" s="28" t="s">
        <v>64</v>
      </c>
      <c r="C21" s="28" t="s">
        <v>65</v>
      </c>
      <c r="D21" s="103">
        <f t="shared" si="21"/>
        <v>3.375420013183527E-2</v>
      </c>
      <c r="E21" s="101">
        <f t="shared" si="22"/>
        <v>2.2337662337662336</v>
      </c>
      <c r="F21" s="46"/>
      <c r="G21" s="46"/>
      <c r="H21" s="46"/>
      <c r="I21" s="46"/>
      <c r="J21" s="47"/>
      <c r="K21" s="55"/>
      <c r="L21" s="55">
        <v>1</v>
      </c>
      <c r="M21" s="55"/>
      <c r="N21" s="45"/>
      <c r="O21" s="46"/>
      <c r="P21" s="47"/>
      <c r="Q21" s="55"/>
      <c r="R21" s="55"/>
      <c r="S21" s="51"/>
      <c r="T21" s="55"/>
      <c r="U21" s="55"/>
      <c r="V21" s="55"/>
      <c r="W21" s="51"/>
      <c r="X21" s="55"/>
      <c r="Y21" s="55"/>
      <c r="Z21" s="51"/>
      <c r="AA21" s="60"/>
      <c r="AC21" s="68"/>
      <c r="AD21" s="69"/>
      <c r="AE21" s="70"/>
      <c r="AF21" s="69"/>
      <c r="AG21" s="70"/>
      <c r="AH21" s="69">
        <v>0.5</v>
      </c>
      <c r="AI21" s="70">
        <v>0.5</v>
      </c>
      <c r="AJ21" s="72"/>
      <c r="AK21" s="73"/>
      <c r="AL21" s="72"/>
      <c r="AM21" s="73"/>
      <c r="AN21" s="72"/>
      <c r="AO21" s="73"/>
      <c r="AP21" s="72"/>
      <c r="AQ21" s="73"/>
      <c r="AR21" s="72"/>
      <c r="AS21"/>
      <c r="AT21" s="86"/>
      <c r="AU21" s="87"/>
      <c r="AV21" s="88"/>
      <c r="AW21" s="89"/>
      <c r="AY21" s="95"/>
      <c r="BA21" s="4" t="s">
        <v>64</v>
      </c>
    </row>
    <row r="22" spans="1:53" x14ac:dyDescent="0.25">
      <c r="A22" s="28">
        <v>16</v>
      </c>
      <c r="B22" s="28" t="s">
        <v>66</v>
      </c>
      <c r="C22" s="28" t="s">
        <v>67</v>
      </c>
      <c r="D22" s="103">
        <f t="shared" si="21"/>
        <v>8.8892751111041224E-2</v>
      </c>
      <c r="E22" s="101">
        <f t="shared" si="22"/>
        <v>5.8826938598125036</v>
      </c>
      <c r="F22" s="46"/>
      <c r="G22" s="46"/>
      <c r="H22" s="46"/>
      <c r="I22" s="46"/>
      <c r="J22" s="47">
        <v>1</v>
      </c>
      <c r="K22" s="55">
        <v>1</v>
      </c>
      <c r="L22" s="55"/>
      <c r="M22" s="55"/>
      <c r="N22" s="45">
        <v>1</v>
      </c>
      <c r="O22" s="46"/>
      <c r="P22" s="47"/>
      <c r="Q22" s="55"/>
      <c r="R22" s="55"/>
      <c r="S22" s="51"/>
      <c r="T22" s="55"/>
      <c r="U22" s="55"/>
      <c r="V22" s="55"/>
      <c r="W22" s="51"/>
      <c r="X22" s="55"/>
      <c r="Y22" s="55"/>
      <c r="Z22" s="51"/>
      <c r="AA22" s="60"/>
      <c r="AC22" s="68"/>
      <c r="AD22" s="69"/>
      <c r="AE22" s="70">
        <v>1</v>
      </c>
      <c r="AF22" s="69"/>
      <c r="AG22" s="70"/>
      <c r="AH22" s="69"/>
      <c r="AI22" s="70"/>
      <c r="AJ22" s="69"/>
      <c r="AK22" s="70"/>
      <c r="AL22" s="69"/>
      <c r="AM22" s="70"/>
      <c r="AN22" s="69"/>
      <c r="AO22" s="70"/>
      <c r="AP22" s="69"/>
      <c r="AQ22" s="70"/>
      <c r="AR22" s="69"/>
      <c r="AS22"/>
      <c r="AT22" s="86">
        <v>0.8</v>
      </c>
      <c r="AU22" s="87"/>
      <c r="AV22" s="88"/>
      <c r="AW22" s="89"/>
      <c r="AY22" s="95"/>
      <c r="BA22" s="4" t="s">
        <v>66</v>
      </c>
    </row>
    <row r="23" spans="1:53" x14ac:dyDescent="0.25">
      <c r="A23" s="28">
        <v>17</v>
      </c>
      <c r="B23" s="28" t="s">
        <v>68</v>
      </c>
      <c r="C23" s="28" t="s">
        <v>65</v>
      </c>
      <c r="D23" s="103">
        <f t="shared" si="21"/>
        <v>0.24023949201721503</v>
      </c>
      <c r="E23" s="101">
        <f t="shared" si="22"/>
        <v>15.898432289588659</v>
      </c>
      <c r="F23" s="46"/>
      <c r="G23" s="46"/>
      <c r="H23" s="46"/>
      <c r="I23" s="46"/>
      <c r="J23" s="47"/>
      <c r="K23" s="55"/>
      <c r="L23" s="55"/>
      <c r="M23" s="55"/>
      <c r="N23" s="45"/>
      <c r="O23" s="46"/>
      <c r="P23" s="47"/>
      <c r="Q23" s="55">
        <v>1</v>
      </c>
      <c r="R23" s="55">
        <v>1</v>
      </c>
      <c r="S23" s="51"/>
      <c r="T23" s="55">
        <v>1</v>
      </c>
      <c r="U23" s="55">
        <v>1</v>
      </c>
      <c r="V23" s="55"/>
      <c r="W23" s="51"/>
      <c r="X23" s="55"/>
      <c r="Y23" s="55"/>
      <c r="Z23" s="51"/>
      <c r="AA23" s="60"/>
      <c r="AC23" s="68"/>
      <c r="AD23" s="69"/>
      <c r="AE23" s="70"/>
      <c r="AF23" s="69">
        <v>1</v>
      </c>
      <c r="AG23" s="70">
        <v>0.5</v>
      </c>
      <c r="AH23" s="69"/>
      <c r="AI23" s="70"/>
      <c r="AJ23" s="72"/>
      <c r="AK23" s="73"/>
      <c r="AL23" s="72"/>
      <c r="AM23" s="73"/>
      <c r="AN23" s="72"/>
      <c r="AO23" s="73"/>
      <c r="AP23" s="72"/>
      <c r="AQ23" s="73"/>
      <c r="AR23" s="72"/>
      <c r="AS23"/>
      <c r="AT23" s="86">
        <v>1</v>
      </c>
      <c r="AU23" s="87">
        <v>1</v>
      </c>
      <c r="AV23" s="88">
        <v>1</v>
      </c>
      <c r="AW23" s="89">
        <v>1</v>
      </c>
      <c r="AY23" s="95"/>
      <c r="BA23" s="4" t="s">
        <v>68</v>
      </c>
    </row>
    <row r="24" spans="1:53" x14ac:dyDescent="0.25">
      <c r="A24" s="28">
        <v>18</v>
      </c>
      <c r="B24" s="28" t="s">
        <v>69</v>
      </c>
      <c r="C24" s="28" t="s">
        <v>70</v>
      </c>
      <c r="D24" s="103">
        <f t="shared" si="21"/>
        <v>0.52150527040061634</v>
      </c>
      <c r="E24" s="101">
        <f t="shared" si="22"/>
        <v>34.51187879440613</v>
      </c>
      <c r="F24" s="46"/>
      <c r="G24" s="46"/>
      <c r="H24" s="46"/>
      <c r="I24" s="46"/>
      <c r="J24" s="47">
        <v>1</v>
      </c>
      <c r="K24" s="55"/>
      <c r="L24" s="55"/>
      <c r="M24" s="55"/>
      <c r="N24" s="45">
        <v>1</v>
      </c>
      <c r="O24" s="46">
        <v>1</v>
      </c>
      <c r="P24" s="47"/>
      <c r="Q24" s="55">
        <v>1</v>
      </c>
      <c r="R24" s="55">
        <v>1</v>
      </c>
      <c r="S24" s="51">
        <v>1</v>
      </c>
      <c r="T24" s="55"/>
      <c r="U24" s="55"/>
      <c r="V24" s="55">
        <v>1</v>
      </c>
      <c r="W24" s="51"/>
      <c r="X24" s="55"/>
      <c r="Y24" s="55"/>
      <c r="Z24" s="51"/>
      <c r="AA24" s="60">
        <v>1</v>
      </c>
      <c r="AC24" s="68"/>
      <c r="AD24" s="69">
        <v>1</v>
      </c>
      <c r="AE24" s="70"/>
      <c r="AF24" s="69">
        <v>0.5</v>
      </c>
      <c r="AG24" s="70">
        <v>0.5</v>
      </c>
      <c r="AH24" s="69">
        <v>0.5</v>
      </c>
      <c r="AI24" s="70">
        <v>1</v>
      </c>
      <c r="AJ24" s="69">
        <v>1</v>
      </c>
      <c r="AK24" s="70">
        <v>0.5</v>
      </c>
      <c r="AL24" s="69">
        <v>1</v>
      </c>
      <c r="AM24" s="70">
        <v>1</v>
      </c>
      <c r="AN24" s="69"/>
      <c r="AO24" s="70"/>
      <c r="AP24" s="69"/>
      <c r="AQ24" s="70">
        <v>1</v>
      </c>
      <c r="AR24" s="69">
        <v>1</v>
      </c>
      <c r="AS24"/>
      <c r="AT24" s="86">
        <v>1</v>
      </c>
      <c r="AU24" s="87">
        <v>1</v>
      </c>
      <c r="AV24" s="88">
        <v>1</v>
      </c>
      <c r="AW24" s="89">
        <v>0.9</v>
      </c>
      <c r="AY24" s="95">
        <v>1</v>
      </c>
      <c r="BA24" s="4" t="s">
        <v>69</v>
      </c>
    </row>
    <row r="25" spans="1:53" x14ac:dyDescent="0.25">
      <c r="A25" s="28">
        <v>19</v>
      </c>
      <c r="B25" s="28" t="s">
        <v>71</v>
      </c>
      <c r="C25" s="28" t="s">
        <v>72</v>
      </c>
      <c r="D25" s="103">
        <f t="shared" si="21"/>
        <v>0.43840863321909457</v>
      </c>
      <c r="E25" s="101">
        <f t="shared" si="22"/>
        <v>29.01275686141323</v>
      </c>
      <c r="F25" s="46"/>
      <c r="G25" s="46"/>
      <c r="H25" s="46">
        <v>1</v>
      </c>
      <c r="I25" s="46"/>
      <c r="J25" s="47"/>
      <c r="K25" s="55"/>
      <c r="L25" s="55"/>
      <c r="M25" s="55"/>
      <c r="N25" s="45">
        <v>1</v>
      </c>
      <c r="O25" s="46">
        <v>1</v>
      </c>
      <c r="P25" s="47">
        <v>1</v>
      </c>
      <c r="Q25" s="55">
        <v>1</v>
      </c>
      <c r="R25" s="55"/>
      <c r="S25" s="51"/>
      <c r="T25" s="55"/>
      <c r="U25" s="55"/>
      <c r="V25" s="55"/>
      <c r="W25" s="51">
        <v>1</v>
      </c>
      <c r="X25" s="55"/>
      <c r="Y25" s="55"/>
      <c r="Z25" s="51"/>
      <c r="AA25" s="60"/>
      <c r="AC25" s="68"/>
      <c r="AD25" s="69">
        <v>1</v>
      </c>
      <c r="AE25" s="70"/>
      <c r="AF25" s="69">
        <v>1</v>
      </c>
      <c r="AG25" s="70">
        <v>1</v>
      </c>
      <c r="AH25" s="69">
        <v>0.5</v>
      </c>
      <c r="AI25" s="70">
        <v>0.5</v>
      </c>
      <c r="AJ25" s="69">
        <v>1</v>
      </c>
      <c r="AK25" s="70">
        <v>1</v>
      </c>
      <c r="AL25" s="69"/>
      <c r="AM25" s="70">
        <v>1</v>
      </c>
      <c r="AN25" s="69">
        <v>1</v>
      </c>
      <c r="AO25" s="70"/>
      <c r="AP25" s="69"/>
      <c r="AQ25" s="70">
        <v>1</v>
      </c>
      <c r="AR25" s="69">
        <v>0.5</v>
      </c>
      <c r="AS25"/>
      <c r="AT25" s="86">
        <v>1</v>
      </c>
      <c r="AU25" s="87">
        <v>1</v>
      </c>
      <c r="AV25" s="88">
        <v>1</v>
      </c>
      <c r="AW25" s="89">
        <v>0.5</v>
      </c>
      <c r="AY25" s="95"/>
      <c r="BA25" s="4" t="s">
        <v>71</v>
      </c>
    </row>
    <row r="26" spans="1:53" x14ac:dyDescent="0.25">
      <c r="A26" s="28">
        <v>20</v>
      </c>
      <c r="B26" s="28" t="s">
        <v>73</v>
      </c>
      <c r="C26" s="28" t="s">
        <v>74</v>
      </c>
      <c r="D26" s="103">
        <f t="shared" si="21"/>
        <v>8.0951206711523532E-3</v>
      </c>
      <c r="E26" s="101">
        <f t="shared" si="22"/>
        <v>0.5357142857142857</v>
      </c>
      <c r="F26" s="46"/>
      <c r="G26" s="46"/>
      <c r="H26" s="46"/>
      <c r="I26" s="46"/>
      <c r="J26" s="47">
        <v>1</v>
      </c>
      <c r="K26" s="55"/>
      <c r="L26" s="55"/>
      <c r="M26" s="55"/>
      <c r="N26" s="45"/>
      <c r="O26" s="46"/>
      <c r="P26" s="47"/>
      <c r="Q26" s="55"/>
      <c r="R26" s="55"/>
      <c r="S26" s="51"/>
      <c r="T26" s="55"/>
      <c r="U26" s="55"/>
      <c r="V26" s="55"/>
      <c r="W26" s="51"/>
      <c r="X26" s="55"/>
      <c r="Y26" s="55"/>
      <c r="Z26" s="51"/>
      <c r="AA26" s="60"/>
      <c r="AC26" s="71"/>
      <c r="AD26" s="72"/>
      <c r="AE26" s="73"/>
      <c r="AF26" s="72"/>
      <c r="AG26" s="73"/>
      <c r="AH26" s="72"/>
      <c r="AI26" s="73"/>
      <c r="AJ26" s="72"/>
      <c r="AK26" s="73"/>
      <c r="AL26" s="72"/>
      <c r="AM26" s="73"/>
      <c r="AN26" s="72"/>
      <c r="AO26" s="73"/>
      <c r="AP26" s="72"/>
      <c r="AQ26" s="73"/>
      <c r="AR26" s="72"/>
      <c r="AS26"/>
      <c r="AT26" s="86"/>
      <c r="AU26" s="87"/>
      <c r="AV26" s="88"/>
      <c r="AW26" s="89"/>
      <c r="AY26" s="95"/>
      <c r="BA26" s="4" t="s">
        <v>73</v>
      </c>
    </row>
    <row r="27" spans="1:53" x14ac:dyDescent="0.25">
      <c r="A27" s="28">
        <v>21</v>
      </c>
      <c r="B27" s="28" t="s">
        <v>75</v>
      </c>
      <c r="C27" s="28" t="s">
        <v>76</v>
      </c>
      <c r="D27" s="103">
        <f t="shared" si="21"/>
        <v>0.22353596357744418</v>
      </c>
      <c r="E27" s="101">
        <f t="shared" si="22"/>
        <v>14.793035696934002</v>
      </c>
      <c r="F27" s="46"/>
      <c r="G27" s="46">
        <v>1</v>
      </c>
      <c r="H27" s="46"/>
      <c r="I27" s="46"/>
      <c r="J27" s="47"/>
      <c r="K27" s="55"/>
      <c r="L27" s="55">
        <v>1</v>
      </c>
      <c r="M27" s="55"/>
      <c r="N27" s="45"/>
      <c r="O27" s="46"/>
      <c r="P27" s="47"/>
      <c r="Q27" s="55"/>
      <c r="R27" s="55"/>
      <c r="S27" s="51"/>
      <c r="T27" s="55"/>
      <c r="U27" s="55"/>
      <c r="V27" s="55"/>
      <c r="W27" s="51"/>
      <c r="X27" s="55"/>
      <c r="Y27" s="55"/>
      <c r="Z27" s="51"/>
      <c r="AA27" s="60"/>
      <c r="AC27" s="68">
        <v>1</v>
      </c>
      <c r="AD27" s="69">
        <v>1</v>
      </c>
      <c r="AE27" s="70"/>
      <c r="AF27" s="69"/>
      <c r="AG27" s="70"/>
      <c r="AH27" s="69">
        <v>0.5</v>
      </c>
      <c r="AI27" s="70"/>
      <c r="AJ27" s="69"/>
      <c r="AK27" s="70"/>
      <c r="AL27" s="69"/>
      <c r="AM27" s="70"/>
      <c r="AN27" s="69"/>
      <c r="AO27" s="70"/>
      <c r="AP27" s="69"/>
      <c r="AQ27" s="70"/>
      <c r="AR27" s="69"/>
      <c r="AS27"/>
      <c r="AT27" s="86">
        <v>1</v>
      </c>
      <c r="AU27" s="87">
        <v>1</v>
      </c>
      <c r="AV27" s="88">
        <v>1</v>
      </c>
      <c r="AW27" s="89">
        <v>1</v>
      </c>
      <c r="AY27" s="95"/>
      <c r="BA27" s="4" t="s">
        <v>75</v>
      </c>
    </row>
    <row r="28" spans="1:53" x14ac:dyDescent="0.25">
      <c r="A28" s="28">
        <v>22</v>
      </c>
      <c r="B28" s="28" t="s">
        <v>77</v>
      </c>
      <c r="C28" s="28" t="s">
        <v>43</v>
      </c>
      <c r="D28" s="103">
        <f t="shared" si="21"/>
        <v>0.85203918328838191</v>
      </c>
      <c r="E28" s="101">
        <f t="shared" si="22"/>
        <v>56.385763846920213</v>
      </c>
      <c r="F28" s="46">
        <v>1</v>
      </c>
      <c r="G28" s="46">
        <v>1</v>
      </c>
      <c r="H28" s="46">
        <v>1</v>
      </c>
      <c r="I28" s="46">
        <v>1</v>
      </c>
      <c r="J28" s="47">
        <v>1</v>
      </c>
      <c r="K28" s="55">
        <v>1</v>
      </c>
      <c r="L28" s="55">
        <v>1</v>
      </c>
      <c r="M28" s="55">
        <v>1</v>
      </c>
      <c r="N28" s="45">
        <v>1</v>
      </c>
      <c r="O28" s="46">
        <v>1</v>
      </c>
      <c r="P28" s="47">
        <v>1</v>
      </c>
      <c r="Q28" s="55"/>
      <c r="R28" s="55">
        <v>1</v>
      </c>
      <c r="S28" s="51">
        <v>1</v>
      </c>
      <c r="T28" s="55">
        <v>1</v>
      </c>
      <c r="U28" s="55">
        <v>1</v>
      </c>
      <c r="V28" s="55">
        <v>1</v>
      </c>
      <c r="W28" s="51"/>
      <c r="X28" s="55">
        <v>1</v>
      </c>
      <c r="Y28" s="55">
        <v>1</v>
      </c>
      <c r="Z28" s="51"/>
      <c r="AA28" s="60">
        <v>1</v>
      </c>
      <c r="AC28" s="68">
        <v>1</v>
      </c>
      <c r="AD28" s="69">
        <v>1</v>
      </c>
      <c r="AE28" s="70">
        <v>1</v>
      </c>
      <c r="AF28" s="69">
        <v>1</v>
      </c>
      <c r="AG28" s="70">
        <v>1</v>
      </c>
      <c r="AH28" s="69">
        <v>1</v>
      </c>
      <c r="AI28" s="70">
        <v>1</v>
      </c>
      <c r="AJ28" s="69">
        <v>1</v>
      </c>
      <c r="AK28" s="70">
        <v>0.5</v>
      </c>
      <c r="AL28" s="69"/>
      <c r="AM28" s="70">
        <v>1</v>
      </c>
      <c r="AN28" s="69"/>
      <c r="AO28" s="70">
        <v>1</v>
      </c>
      <c r="AP28" s="69">
        <v>1</v>
      </c>
      <c r="AQ28" s="70">
        <v>1</v>
      </c>
      <c r="AR28" s="69">
        <v>1</v>
      </c>
      <c r="AS28"/>
      <c r="AT28" s="86">
        <v>1</v>
      </c>
      <c r="AU28" s="87">
        <v>1</v>
      </c>
      <c r="AV28" s="88">
        <v>1</v>
      </c>
      <c r="AW28" s="89">
        <v>1</v>
      </c>
      <c r="AY28" s="95">
        <v>1</v>
      </c>
      <c r="BA28" s="4" t="s">
        <v>77</v>
      </c>
    </row>
    <row r="29" spans="1:53" x14ac:dyDescent="0.25">
      <c r="A29" s="28">
        <v>23</v>
      </c>
      <c r="B29" s="28" t="s">
        <v>78</v>
      </c>
      <c r="C29" s="28" t="s">
        <v>79</v>
      </c>
      <c r="D29" s="103">
        <f t="shared" si="21"/>
        <v>0</v>
      </c>
      <c r="E29" s="101">
        <f t="shared" si="22"/>
        <v>0</v>
      </c>
      <c r="F29" s="46"/>
      <c r="G29" s="46"/>
      <c r="H29" s="46"/>
      <c r="I29" s="46"/>
      <c r="J29" s="47"/>
      <c r="K29" s="55"/>
      <c r="L29" s="55"/>
      <c r="M29" s="55"/>
      <c r="N29" s="45"/>
      <c r="O29" s="46"/>
      <c r="P29" s="47"/>
      <c r="Q29" s="55"/>
      <c r="R29" s="55"/>
      <c r="S29" s="51"/>
      <c r="T29" s="4"/>
      <c r="U29" s="4"/>
      <c r="V29" s="4"/>
      <c r="W29" s="51"/>
      <c r="X29" s="55"/>
      <c r="Y29" s="55"/>
      <c r="Z29" s="51"/>
      <c r="AA29" s="60"/>
      <c r="AC29" s="71"/>
      <c r="AD29" s="72"/>
      <c r="AE29" s="73"/>
      <c r="AF29" s="72"/>
      <c r="AG29" s="73"/>
      <c r="AH29" s="72"/>
      <c r="AI29" s="73"/>
      <c r="AJ29" s="72"/>
      <c r="AK29" s="73"/>
      <c r="AL29" s="72"/>
      <c r="AM29" s="73"/>
      <c r="AN29" s="72"/>
      <c r="AO29" s="73"/>
      <c r="AP29" s="72"/>
      <c r="AQ29" s="73"/>
      <c r="AR29" s="72"/>
      <c r="AS29"/>
      <c r="AT29" s="86"/>
      <c r="AU29" s="87"/>
      <c r="AV29" s="88"/>
      <c r="AW29" s="89"/>
      <c r="AY29" s="95"/>
      <c r="BA29" s="4" t="s">
        <v>78</v>
      </c>
    </row>
    <row r="30" spans="1:53" x14ac:dyDescent="0.25">
      <c r="A30" s="28">
        <v>24</v>
      </c>
      <c r="B30" s="28" t="s">
        <v>81</v>
      </c>
      <c r="C30" s="28" t="s">
        <v>41</v>
      </c>
      <c r="D30" s="103">
        <f t="shared" si="21"/>
        <v>1.6319763273043145E-2</v>
      </c>
      <c r="E30" s="101">
        <f t="shared" si="22"/>
        <v>1.08</v>
      </c>
      <c r="F30" s="46"/>
      <c r="G30" s="46"/>
      <c r="H30" s="46"/>
      <c r="I30" s="46"/>
      <c r="J30" s="47"/>
      <c r="K30" s="55"/>
      <c r="L30" s="55"/>
      <c r="M30" s="55"/>
      <c r="N30" s="45"/>
      <c r="O30" s="46"/>
      <c r="P30" s="47"/>
      <c r="Q30" s="55"/>
      <c r="R30" s="55"/>
      <c r="S30" s="51"/>
      <c r="T30" s="4"/>
      <c r="U30" s="4"/>
      <c r="V30" s="4"/>
      <c r="W30" s="51"/>
      <c r="X30" s="4"/>
      <c r="Y30" s="4"/>
      <c r="Z30" s="51"/>
      <c r="AA30" s="60"/>
      <c r="AC30" s="68"/>
      <c r="AD30" s="69">
        <v>1</v>
      </c>
      <c r="AE30" s="70"/>
      <c r="AF30" s="69"/>
      <c r="AG30" s="70"/>
      <c r="AH30" s="69"/>
      <c r="AI30" s="70"/>
      <c r="AJ30" s="69"/>
      <c r="AK30" s="70"/>
      <c r="AL30" s="69"/>
      <c r="AM30" s="70"/>
      <c r="AN30" s="69"/>
      <c r="AO30" s="70"/>
      <c r="AP30" s="69"/>
      <c r="AQ30" s="70"/>
      <c r="AR30" s="69"/>
      <c r="AS30"/>
      <c r="AT30" s="86"/>
      <c r="AU30" s="87"/>
      <c r="AV30" s="88"/>
      <c r="AW30" s="89"/>
      <c r="AY30" s="95"/>
      <c r="BA30" s="4" t="s">
        <v>81</v>
      </c>
    </row>
    <row r="31" spans="1:53" x14ac:dyDescent="0.25">
      <c r="A31" s="28">
        <v>25</v>
      </c>
      <c r="B31" s="28" t="s">
        <v>82</v>
      </c>
      <c r="C31" s="28" t="s">
        <v>83</v>
      </c>
      <c r="D31" s="103">
        <f t="shared" si="21"/>
        <v>8.1598816365215723E-3</v>
      </c>
      <c r="E31" s="101">
        <f t="shared" si="22"/>
        <v>0.54</v>
      </c>
      <c r="F31" s="46"/>
      <c r="G31" s="46"/>
      <c r="H31" s="46"/>
      <c r="I31" s="46"/>
      <c r="J31" s="47"/>
      <c r="K31" s="55"/>
      <c r="L31" s="55"/>
      <c r="M31" s="55"/>
      <c r="N31" s="45"/>
      <c r="O31" s="46"/>
      <c r="P31" s="47"/>
      <c r="Q31" s="55"/>
      <c r="R31" s="55"/>
      <c r="S31" s="51"/>
      <c r="T31" s="4"/>
      <c r="U31" s="4"/>
      <c r="V31" s="4"/>
      <c r="W31" s="51"/>
      <c r="X31" s="4"/>
      <c r="Y31" s="4"/>
      <c r="Z31" s="51"/>
      <c r="AA31" s="60"/>
      <c r="AC31" s="71"/>
      <c r="AD31" s="69">
        <v>0.5</v>
      </c>
      <c r="AE31" s="73"/>
      <c r="AF31" s="72"/>
      <c r="AG31" s="73"/>
      <c r="AH31" s="72"/>
      <c r="AI31" s="73"/>
      <c r="AJ31" s="72"/>
      <c r="AK31" s="73"/>
      <c r="AL31" s="72"/>
      <c r="AM31" s="73"/>
      <c r="AN31" s="72"/>
      <c r="AO31" s="73"/>
      <c r="AP31" s="72"/>
      <c r="AQ31" s="73"/>
      <c r="AR31" s="72"/>
      <c r="AS31"/>
      <c r="AT31" s="86"/>
      <c r="AU31" s="87"/>
      <c r="AV31" s="88"/>
      <c r="AW31" s="89"/>
      <c r="AY31" s="95"/>
      <c r="BA31" s="4" t="s">
        <v>82</v>
      </c>
    </row>
    <row r="32" spans="1:53" x14ac:dyDescent="0.25">
      <c r="A32" s="28">
        <v>26</v>
      </c>
      <c r="B32" s="28" t="s">
        <v>85</v>
      </c>
      <c r="C32" s="28" t="s">
        <v>86</v>
      </c>
      <c r="D32" s="103">
        <f t="shared" si="21"/>
        <v>5.0119532419122412E-2</v>
      </c>
      <c r="E32" s="101">
        <f t="shared" si="22"/>
        <v>3.3167818740399384</v>
      </c>
      <c r="F32" s="46"/>
      <c r="G32" s="46"/>
      <c r="H32" s="46"/>
      <c r="I32" s="46"/>
      <c r="J32" s="47"/>
      <c r="K32" s="55"/>
      <c r="L32" s="55"/>
      <c r="M32" s="55"/>
      <c r="N32" s="45">
        <v>1</v>
      </c>
      <c r="O32" s="46">
        <v>1</v>
      </c>
      <c r="P32" s="47"/>
      <c r="Q32" s="55"/>
      <c r="R32" s="55"/>
      <c r="S32" s="51"/>
      <c r="T32" s="4"/>
      <c r="U32" s="4"/>
      <c r="V32" s="4"/>
      <c r="W32" s="51"/>
      <c r="X32" s="4"/>
      <c r="Y32" s="4"/>
      <c r="Z32" s="51"/>
      <c r="AA32" s="60"/>
      <c r="AC32" s="68"/>
      <c r="AD32" s="69"/>
      <c r="AE32" s="70"/>
      <c r="AF32" s="69">
        <v>1</v>
      </c>
      <c r="AG32" s="70"/>
      <c r="AH32" s="69">
        <v>1</v>
      </c>
      <c r="AI32" s="70"/>
      <c r="AJ32" s="69"/>
      <c r="AK32" s="70"/>
      <c r="AL32" s="72"/>
      <c r="AM32" s="73"/>
      <c r="AN32" s="72"/>
      <c r="AO32" s="73"/>
      <c r="AP32" s="72"/>
      <c r="AQ32" s="73"/>
      <c r="AR32" s="72"/>
      <c r="AS32"/>
      <c r="AT32" s="86"/>
      <c r="AU32" s="87"/>
      <c r="AV32" s="88"/>
      <c r="AW32" s="89"/>
      <c r="AY32" s="95"/>
      <c r="BA32" s="4" t="s">
        <v>85</v>
      </c>
    </row>
    <row r="33" spans="1:55" x14ac:dyDescent="0.25">
      <c r="A33" s="28">
        <v>27</v>
      </c>
      <c r="B33" s="28" t="s">
        <v>87</v>
      </c>
      <c r="C33" s="28" t="s">
        <v>74</v>
      </c>
      <c r="D33" s="103">
        <f t="shared" si="21"/>
        <v>0.30840602705909714</v>
      </c>
      <c r="E33" s="101">
        <f t="shared" si="22"/>
        <v>20.409518425674797</v>
      </c>
      <c r="F33" s="46"/>
      <c r="G33" s="46"/>
      <c r="H33" s="46"/>
      <c r="I33" s="46"/>
      <c r="J33" s="47">
        <v>1</v>
      </c>
      <c r="K33" s="55">
        <v>1</v>
      </c>
      <c r="L33" s="55">
        <v>1</v>
      </c>
      <c r="M33" s="55"/>
      <c r="N33" s="45"/>
      <c r="O33" s="46"/>
      <c r="P33" s="47"/>
      <c r="Q33" s="55">
        <v>1</v>
      </c>
      <c r="R33" s="55">
        <v>1</v>
      </c>
      <c r="S33" s="51"/>
      <c r="T33" s="4">
        <v>1</v>
      </c>
      <c r="U33" s="4">
        <v>1</v>
      </c>
      <c r="V33" s="4"/>
      <c r="W33" s="51"/>
      <c r="X33" s="4">
        <v>1</v>
      </c>
      <c r="Y33" s="4">
        <v>1</v>
      </c>
      <c r="Z33" s="51"/>
      <c r="AA33" s="60"/>
      <c r="AC33" s="68"/>
      <c r="AD33" s="69"/>
      <c r="AE33" s="70"/>
      <c r="AF33" s="69">
        <v>1</v>
      </c>
      <c r="AG33" s="70"/>
      <c r="AH33" s="69"/>
      <c r="AI33" s="70">
        <v>0.5</v>
      </c>
      <c r="AJ33" s="69"/>
      <c r="AK33" s="70"/>
      <c r="AL33" s="72"/>
      <c r="AM33" s="73"/>
      <c r="AN33" s="72"/>
      <c r="AO33" s="73"/>
      <c r="AP33" s="72"/>
      <c r="AQ33" s="73"/>
      <c r="AR33" s="72"/>
      <c r="AS33"/>
      <c r="AT33" s="86">
        <v>1</v>
      </c>
      <c r="AU33" s="87">
        <v>1</v>
      </c>
      <c r="AV33" s="88">
        <v>1</v>
      </c>
      <c r="AW33" s="89">
        <v>1</v>
      </c>
      <c r="AY33" s="95"/>
      <c r="BA33" s="4" t="s">
        <v>87</v>
      </c>
    </row>
    <row r="34" spans="1:55" x14ac:dyDescent="0.25">
      <c r="A34" s="28">
        <v>28</v>
      </c>
      <c r="B34" s="28" t="s">
        <v>88</v>
      </c>
      <c r="C34" s="28" t="s">
        <v>65</v>
      </c>
      <c r="D34" s="103">
        <f t="shared" si="21"/>
        <v>8.3948142246015739E-2</v>
      </c>
      <c r="E34" s="101">
        <f t="shared" si="22"/>
        <v>5.5554723502304144</v>
      </c>
      <c r="F34" s="46">
        <v>1</v>
      </c>
      <c r="G34" s="46"/>
      <c r="H34" s="46"/>
      <c r="I34" s="46"/>
      <c r="J34" s="47">
        <v>1</v>
      </c>
      <c r="K34" s="55"/>
      <c r="L34" s="55"/>
      <c r="M34" s="55">
        <v>1</v>
      </c>
      <c r="N34" s="45"/>
      <c r="O34" s="46"/>
      <c r="P34" s="47"/>
      <c r="Q34" s="55">
        <v>1</v>
      </c>
      <c r="R34" s="55"/>
      <c r="S34" s="51">
        <v>1</v>
      </c>
      <c r="T34" s="4"/>
      <c r="U34" s="4"/>
      <c r="V34" s="4"/>
      <c r="W34" s="51"/>
      <c r="X34" s="4"/>
      <c r="Y34" s="4"/>
      <c r="Z34" s="51"/>
      <c r="AA34" s="60"/>
      <c r="AC34" s="71"/>
      <c r="AD34" s="72"/>
      <c r="AE34" s="73"/>
      <c r="AF34" s="72">
        <v>1</v>
      </c>
      <c r="AG34" s="73"/>
      <c r="AH34" s="72"/>
      <c r="AI34" s="73"/>
      <c r="AJ34" s="72"/>
      <c r="AK34" s="73"/>
      <c r="AL34" s="72"/>
      <c r="AM34" s="73"/>
      <c r="AN34" s="72"/>
      <c r="AO34" s="73"/>
      <c r="AP34" s="72"/>
      <c r="AQ34" s="73"/>
      <c r="AR34" s="72"/>
      <c r="AS34"/>
      <c r="AT34" s="86"/>
      <c r="AU34" s="87"/>
      <c r="AV34" s="88"/>
      <c r="AW34" s="89"/>
      <c r="AY34" s="95"/>
      <c r="BA34" s="4" t="s">
        <v>88</v>
      </c>
    </row>
    <row r="35" spans="1:55" x14ac:dyDescent="0.25">
      <c r="A35" s="28">
        <v>29</v>
      </c>
      <c r="B35" s="28" t="s">
        <v>89</v>
      </c>
      <c r="C35" s="28" t="s">
        <v>65</v>
      </c>
      <c r="D35" s="103">
        <f t="shared" si="21"/>
        <v>0.46042699651622421</v>
      </c>
      <c r="E35" s="101">
        <f t="shared" si="22"/>
        <v>30.469875568531936</v>
      </c>
      <c r="F35" s="46">
        <v>1</v>
      </c>
      <c r="G35" s="46">
        <v>1</v>
      </c>
      <c r="H35" s="46">
        <v>1</v>
      </c>
      <c r="I35" s="46"/>
      <c r="J35" s="47">
        <v>1</v>
      </c>
      <c r="K35" s="55">
        <v>1</v>
      </c>
      <c r="L35" s="55">
        <v>1</v>
      </c>
      <c r="M35" s="55"/>
      <c r="N35" s="45">
        <v>1</v>
      </c>
      <c r="O35" s="46">
        <v>1</v>
      </c>
      <c r="P35" s="47"/>
      <c r="Q35" s="55">
        <v>1</v>
      </c>
      <c r="R35" s="55"/>
      <c r="S35" s="51">
        <v>1</v>
      </c>
      <c r="T35" s="4"/>
      <c r="U35" s="4"/>
      <c r="V35" s="4"/>
      <c r="W35" s="51">
        <v>1</v>
      </c>
      <c r="X35" s="4">
        <v>1</v>
      </c>
      <c r="Y35" s="4"/>
      <c r="Z35" s="51">
        <v>1</v>
      </c>
      <c r="AA35" s="60"/>
      <c r="AC35" s="68">
        <v>1</v>
      </c>
      <c r="AD35" s="69">
        <v>1</v>
      </c>
      <c r="AE35" s="70"/>
      <c r="AF35" s="69">
        <v>1</v>
      </c>
      <c r="AG35" s="70"/>
      <c r="AH35" s="69">
        <v>0.5</v>
      </c>
      <c r="AI35" s="70"/>
      <c r="AJ35" s="69"/>
      <c r="AK35" s="70"/>
      <c r="AL35" s="69"/>
      <c r="AM35" s="70"/>
      <c r="AN35" s="69"/>
      <c r="AO35" s="70"/>
      <c r="AP35" s="69">
        <v>1</v>
      </c>
      <c r="AQ35" s="70">
        <v>1</v>
      </c>
      <c r="AR35" s="69">
        <v>0.5</v>
      </c>
      <c r="AS35"/>
      <c r="AT35" s="86">
        <v>1</v>
      </c>
      <c r="AU35" s="87">
        <v>1</v>
      </c>
      <c r="AV35" s="88">
        <v>1</v>
      </c>
      <c r="AW35" s="89">
        <v>1</v>
      </c>
      <c r="AY35" s="95">
        <v>1</v>
      </c>
      <c r="BA35" s="4" t="s">
        <v>89</v>
      </c>
    </row>
    <row r="36" spans="1:55" x14ac:dyDescent="0.25">
      <c r="A36" s="28">
        <v>30</v>
      </c>
      <c r="B36" s="28" t="s">
        <v>90</v>
      </c>
      <c r="C36" s="28" t="s">
        <v>91</v>
      </c>
      <c r="D36" s="103">
        <f t="shared" si="21"/>
        <v>0.20901566351138468</v>
      </c>
      <c r="E36" s="101">
        <f t="shared" si="22"/>
        <v>13.832119548275918</v>
      </c>
      <c r="F36" s="46">
        <v>1</v>
      </c>
      <c r="G36" s="46"/>
      <c r="H36" s="46"/>
      <c r="I36" s="46"/>
      <c r="J36" s="47">
        <v>1</v>
      </c>
      <c r="K36" s="55"/>
      <c r="L36" s="55"/>
      <c r="M36" s="55"/>
      <c r="N36" s="45">
        <v>1</v>
      </c>
      <c r="O36" s="46">
        <v>1</v>
      </c>
      <c r="P36" s="47"/>
      <c r="Q36" s="55"/>
      <c r="R36" s="55"/>
      <c r="S36" s="51">
        <v>1</v>
      </c>
      <c r="T36" s="4"/>
      <c r="U36" s="4"/>
      <c r="V36" s="4"/>
      <c r="W36" s="51"/>
      <c r="X36" s="4"/>
      <c r="Y36" s="4"/>
      <c r="Z36" s="51"/>
      <c r="AA36" s="60"/>
      <c r="AC36" s="71"/>
      <c r="AD36" s="72"/>
      <c r="AE36" s="73"/>
      <c r="AF36" s="74">
        <v>1</v>
      </c>
      <c r="AG36" s="73"/>
      <c r="AH36" s="72"/>
      <c r="AI36" s="73"/>
      <c r="AJ36" s="72"/>
      <c r="AK36" s="73"/>
      <c r="AL36" s="72"/>
      <c r="AM36" s="73"/>
      <c r="AN36" s="72"/>
      <c r="AO36" s="73"/>
      <c r="AP36" s="72"/>
      <c r="AQ36" s="73"/>
      <c r="AR36" s="72"/>
      <c r="AS36"/>
      <c r="AT36" s="86">
        <v>1</v>
      </c>
      <c r="AU36" s="87">
        <v>1</v>
      </c>
      <c r="AV36" s="88">
        <v>1</v>
      </c>
      <c r="AW36" s="89">
        <v>0.9</v>
      </c>
      <c r="AY36" s="95"/>
      <c r="BA36" s="4" t="s">
        <v>90</v>
      </c>
    </row>
    <row r="37" spans="1:55" x14ac:dyDescent="0.25">
      <c r="A37" s="28">
        <v>31</v>
      </c>
      <c r="B37" s="28" t="s">
        <v>92</v>
      </c>
      <c r="C37" s="28" t="s">
        <v>93</v>
      </c>
      <c r="D37" s="103">
        <f t="shared" si="21"/>
        <v>3.9917939487304606E-2</v>
      </c>
      <c r="E37" s="101">
        <f t="shared" si="22"/>
        <v>2.6416666666666666</v>
      </c>
      <c r="F37" s="46"/>
      <c r="G37" s="46"/>
      <c r="H37" s="46"/>
      <c r="I37" s="46"/>
      <c r="J37" s="47"/>
      <c r="K37" s="55"/>
      <c r="L37" s="55"/>
      <c r="M37" s="55"/>
      <c r="N37" s="45">
        <v>1</v>
      </c>
      <c r="O37" s="46">
        <v>1</v>
      </c>
      <c r="P37" s="47"/>
      <c r="Q37" s="55"/>
      <c r="R37" s="55"/>
      <c r="S37" s="51"/>
      <c r="T37" s="4"/>
      <c r="U37" s="4"/>
      <c r="V37" s="4"/>
      <c r="W37" s="51"/>
      <c r="X37" s="4"/>
      <c r="Y37" s="4"/>
      <c r="Z37" s="51"/>
      <c r="AA37" s="60"/>
      <c r="AC37" s="71"/>
      <c r="AD37" s="72"/>
      <c r="AE37" s="73"/>
      <c r="AF37" s="72"/>
      <c r="AG37" s="73"/>
      <c r="AH37" s="72"/>
      <c r="AI37" s="73"/>
      <c r="AJ37" s="72"/>
      <c r="AK37" s="73"/>
      <c r="AL37" s="72"/>
      <c r="AM37" s="73"/>
      <c r="AN37" s="72"/>
      <c r="AO37" s="73"/>
      <c r="AP37" s="72"/>
      <c r="AQ37" s="73"/>
      <c r="AR37" s="72"/>
      <c r="AS37"/>
      <c r="AT37" s="86"/>
      <c r="AU37" s="87"/>
      <c r="AV37" s="88"/>
      <c r="AW37" s="89"/>
      <c r="AY37" s="95">
        <v>1</v>
      </c>
      <c r="BA37" s="4" t="s">
        <v>92</v>
      </c>
    </row>
    <row r="38" spans="1:55" x14ac:dyDescent="0.25">
      <c r="A38" s="28">
        <v>32</v>
      </c>
      <c r="B38" s="28" t="s">
        <v>94</v>
      </c>
      <c r="C38" s="28" t="s">
        <v>95</v>
      </c>
      <c r="D38" s="103">
        <f t="shared" si="21"/>
        <v>0.18449695888821191</v>
      </c>
      <c r="E38" s="101">
        <f t="shared" si="22"/>
        <v>12.209534676792739</v>
      </c>
      <c r="F38" s="46"/>
      <c r="G38" s="46"/>
      <c r="H38" s="46"/>
      <c r="I38" s="46"/>
      <c r="J38" s="47"/>
      <c r="K38" s="55">
        <v>1</v>
      </c>
      <c r="L38" s="55">
        <v>1</v>
      </c>
      <c r="M38" s="55">
        <v>1</v>
      </c>
      <c r="N38" s="45"/>
      <c r="O38" s="46"/>
      <c r="P38" s="47"/>
      <c r="Q38" s="4"/>
      <c r="R38" s="4">
        <v>1</v>
      </c>
      <c r="S38" s="51">
        <v>1</v>
      </c>
      <c r="T38" s="4"/>
      <c r="U38" s="4"/>
      <c r="V38" s="4"/>
      <c r="W38" s="51">
        <v>1</v>
      </c>
      <c r="X38" s="4">
        <v>1</v>
      </c>
      <c r="Y38" s="4">
        <v>1</v>
      </c>
      <c r="Z38" s="51"/>
      <c r="AA38" s="60"/>
      <c r="AC38" s="68"/>
      <c r="AD38" s="69">
        <v>0.5</v>
      </c>
      <c r="AE38" s="70"/>
      <c r="AF38" s="69">
        <v>1</v>
      </c>
      <c r="AG38" s="70"/>
      <c r="AH38" s="69"/>
      <c r="AI38" s="70"/>
      <c r="AJ38" s="69"/>
      <c r="AK38" s="70"/>
      <c r="AL38" s="69"/>
      <c r="AM38" s="70"/>
      <c r="AN38" s="69">
        <v>1</v>
      </c>
      <c r="AO38" s="70"/>
      <c r="AP38" s="69"/>
      <c r="AQ38" s="70">
        <v>1</v>
      </c>
      <c r="AR38" s="69"/>
      <c r="AS38"/>
      <c r="AT38" s="86"/>
      <c r="AU38" s="87"/>
      <c r="AV38" s="88"/>
      <c r="AW38" s="89"/>
      <c r="AY38" s="95">
        <v>1</v>
      </c>
      <c r="BA38" s="4" t="s">
        <v>94</v>
      </c>
    </row>
    <row r="39" spans="1:55" x14ac:dyDescent="0.25">
      <c r="A39" s="28">
        <v>33</v>
      </c>
      <c r="B39" s="28" t="s">
        <v>96</v>
      </c>
      <c r="C39" s="28" t="s">
        <v>74</v>
      </c>
      <c r="D39" s="103">
        <f t="shared" si="21"/>
        <v>1.5110891919484394E-2</v>
      </c>
      <c r="E39" s="101">
        <f t="shared" si="22"/>
        <v>1</v>
      </c>
      <c r="F39" s="46"/>
      <c r="G39" s="46"/>
      <c r="H39" s="46"/>
      <c r="I39" s="46"/>
      <c r="J39" s="47"/>
      <c r="K39" s="55"/>
      <c r="L39" s="55"/>
      <c r="M39" s="55"/>
      <c r="N39" s="45"/>
      <c r="O39" s="46"/>
      <c r="P39" s="47"/>
      <c r="Q39" s="4"/>
      <c r="R39" s="4"/>
      <c r="S39" s="51"/>
      <c r="T39" s="4"/>
      <c r="U39" s="4"/>
      <c r="V39" s="4"/>
      <c r="W39" s="51"/>
      <c r="X39" s="4"/>
      <c r="Y39" s="4"/>
      <c r="Z39" s="51"/>
      <c r="AA39" s="60"/>
      <c r="AC39" s="71"/>
      <c r="AD39" s="72"/>
      <c r="AE39" s="73"/>
      <c r="AF39" s="72"/>
      <c r="AG39" s="73"/>
      <c r="AH39" s="72"/>
      <c r="AI39" s="73"/>
      <c r="AJ39" s="72"/>
      <c r="AK39" s="73"/>
      <c r="AL39" s="72"/>
      <c r="AM39" s="73"/>
      <c r="AN39" s="72"/>
      <c r="AO39" s="73"/>
      <c r="AP39" s="72"/>
      <c r="AQ39" s="73"/>
      <c r="AR39" s="72"/>
      <c r="AS39"/>
      <c r="AT39" s="86"/>
      <c r="AU39" s="87"/>
      <c r="AV39" s="88"/>
      <c r="AW39" s="89"/>
      <c r="AY39" s="95">
        <v>1</v>
      </c>
      <c r="BA39" s="4" t="s">
        <v>96</v>
      </c>
    </row>
    <row r="40" spans="1:55" x14ac:dyDescent="0.25">
      <c r="A40" s="28">
        <v>34</v>
      </c>
      <c r="B40" s="28" t="s">
        <v>97</v>
      </c>
      <c r="C40" s="28" t="s">
        <v>98</v>
      </c>
      <c r="D40" s="103">
        <f t="shared" si="21"/>
        <v>0</v>
      </c>
      <c r="E40" s="101">
        <f t="shared" si="22"/>
        <v>0</v>
      </c>
      <c r="F40" s="46"/>
      <c r="G40" s="46"/>
      <c r="H40" s="46"/>
      <c r="I40" s="46"/>
      <c r="J40" s="47"/>
      <c r="K40" s="55"/>
      <c r="L40" s="55"/>
      <c r="M40" s="55"/>
      <c r="N40" s="45"/>
      <c r="O40" s="46"/>
      <c r="P40" s="47"/>
      <c r="Q40" s="4"/>
      <c r="R40" s="4"/>
      <c r="S40" s="51"/>
      <c r="T40" s="4"/>
      <c r="U40" s="4"/>
      <c r="V40" s="4"/>
      <c r="W40" s="51"/>
      <c r="X40" s="4"/>
      <c r="Y40" s="4"/>
      <c r="Z40" s="51"/>
      <c r="AA40" s="60"/>
      <c r="AC40" s="71"/>
      <c r="AD40" s="72"/>
      <c r="AE40" s="73"/>
      <c r="AF40" s="72"/>
      <c r="AG40" s="73"/>
      <c r="AH40" s="72"/>
      <c r="AI40" s="73"/>
      <c r="AJ40" s="72"/>
      <c r="AK40" s="73"/>
      <c r="AL40" s="72"/>
      <c r="AM40" s="73"/>
      <c r="AN40" s="72"/>
      <c r="AO40" s="73"/>
      <c r="AP40" s="72"/>
      <c r="AQ40" s="73"/>
      <c r="AR40" s="72"/>
      <c r="AS40"/>
      <c r="AT40" s="86"/>
      <c r="AU40" s="87"/>
      <c r="AV40" s="88"/>
      <c r="AW40" s="89"/>
      <c r="AY40" s="95"/>
      <c r="BA40" s="4" t="s">
        <v>97</v>
      </c>
    </row>
    <row r="41" spans="1:55" x14ac:dyDescent="0.25">
      <c r="A41" s="28">
        <v>35</v>
      </c>
      <c r="B41" s="28" t="s">
        <v>99</v>
      </c>
      <c r="C41" s="28" t="s">
        <v>100</v>
      </c>
      <c r="D41" s="103">
        <f t="shared" si="21"/>
        <v>4.1984239480840159E-2</v>
      </c>
      <c r="E41" s="101">
        <f t="shared" si="22"/>
        <v>2.7784090909090908</v>
      </c>
      <c r="F41" s="46"/>
      <c r="G41" s="46"/>
      <c r="H41" s="46"/>
      <c r="I41" s="46"/>
      <c r="J41" s="47"/>
      <c r="K41" s="55"/>
      <c r="L41" s="55">
        <v>1</v>
      </c>
      <c r="M41" s="55">
        <v>1</v>
      </c>
      <c r="N41" s="45"/>
      <c r="O41" s="46"/>
      <c r="P41" s="47"/>
      <c r="Q41" s="4"/>
      <c r="R41" s="4"/>
      <c r="S41" s="51"/>
      <c r="T41" s="4"/>
      <c r="U41" s="4"/>
      <c r="V41" s="4"/>
      <c r="W41" s="51"/>
      <c r="X41" s="4"/>
      <c r="Y41" s="4"/>
      <c r="Z41" s="51"/>
      <c r="AA41" s="60"/>
      <c r="AC41" s="71"/>
      <c r="AD41" s="72"/>
      <c r="AE41" s="73"/>
      <c r="AF41" s="72"/>
      <c r="AG41" s="73"/>
      <c r="AH41" s="72"/>
      <c r="AI41" s="73"/>
      <c r="AJ41" s="72"/>
      <c r="AK41" s="73"/>
      <c r="AL41" s="72"/>
      <c r="AM41" s="73"/>
      <c r="AN41" s="72"/>
      <c r="AO41" s="73"/>
      <c r="AP41" s="72"/>
      <c r="AQ41" s="73"/>
      <c r="AR41" s="72"/>
      <c r="AS41"/>
      <c r="AT41" s="86"/>
      <c r="AU41" s="87"/>
      <c r="AV41" s="88"/>
      <c r="AW41" s="89"/>
      <c r="AY41" s="95"/>
      <c r="BA41" s="4" t="s">
        <v>99</v>
      </c>
    </row>
    <row r="42" spans="1:55" x14ac:dyDescent="0.25">
      <c r="A42" s="28">
        <v>36</v>
      </c>
      <c r="B42" s="28" t="s">
        <v>101</v>
      </c>
      <c r="C42" s="28" t="s">
        <v>102</v>
      </c>
      <c r="D42" s="103">
        <f t="shared" si="21"/>
        <v>0</v>
      </c>
      <c r="E42" s="28">
        <f>SUMPRODUCT(F42:AY42,$F$6:$AY$6)</f>
        <v>0</v>
      </c>
      <c r="F42" s="49"/>
      <c r="G42" s="49"/>
      <c r="H42" s="49"/>
      <c r="I42" s="49"/>
      <c r="J42" s="50"/>
      <c r="K42" s="58"/>
      <c r="L42" s="58"/>
      <c r="M42" s="58"/>
      <c r="N42" s="48"/>
      <c r="O42" s="49"/>
      <c r="P42" s="50"/>
      <c r="Q42" s="57"/>
      <c r="R42" s="57"/>
      <c r="S42" s="52"/>
      <c r="T42" s="57"/>
      <c r="U42" s="57"/>
      <c r="V42" s="57"/>
      <c r="W42" s="52"/>
      <c r="X42" s="57"/>
      <c r="Y42" s="57"/>
      <c r="Z42" s="52"/>
      <c r="AA42" s="39"/>
      <c r="AC42" s="75"/>
      <c r="AD42" s="76"/>
      <c r="AE42" s="77"/>
      <c r="AF42" s="76"/>
      <c r="AG42" s="77"/>
      <c r="AH42" s="76"/>
      <c r="AI42" s="77"/>
      <c r="AJ42" s="76"/>
      <c r="AK42" s="77"/>
      <c r="AL42" s="76"/>
      <c r="AM42" s="77"/>
      <c r="AN42" s="76"/>
      <c r="AO42" s="77"/>
      <c r="AP42" s="76"/>
      <c r="AQ42" s="77"/>
      <c r="AR42" s="76"/>
      <c r="AS42"/>
      <c r="AT42" s="90"/>
      <c r="AU42" s="91"/>
      <c r="AV42" s="92"/>
      <c r="AW42" s="93"/>
      <c r="AY42" s="96"/>
      <c r="BA42" s="4" t="s">
        <v>101</v>
      </c>
    </row>
    <row r="43" spans="1:55" x14ac:dyDescent="0.25">
      <c r="D43" s="28"/>
      <c r="E43" s="28"/>
      <c r="AN43" s="83"/>
    </row>
    <row r="44" spans="1:55" x14ac:dyDescent="0.25">
      <c r="B44" s="97" t="s">
        <v>174</v>
      </c>
      <c r="C44" s="98"/>
      <c r="D44" s="102">
        <f t="shared" si="21"/>
        <v>1</v>
      </c>
      <c r="E44" s="101">
        <f>SUMPRODUCT(F44:AY44,$F$6:$AY$6)</f>
        <v>66.177430513586884</v>
      </c>
      <c r="F44" s="110">
        <v>1</v>
      </c>
      <c r="G44" s="111">
        <v>1</v>
      </c>
      <c r="H44" s="111">
        <v>1</v>
      </c>
      <c r="I44" s="111">
        <v>1</v>
      </c>
      <c r="J44" s="111">
        <v>1</v>
      </c>
      <c r="K44" s="111">
        <v>1</v>
      </c>
      <c r="L44" s="111">
        <v>1</v>
      </c>
      <c r="M44" s="111">
        <v>1</v>
      </c>
      <c r="N44" s="111">
        <v>1</v>
      </c>
      <c r="O44" s="111">
        <v>1</v>
      </c>
      <c r="P44" s="111">
        <v>1</v>
      </c>
      <c r="Q44" s="111">
        <v>1</v>
      </c>
      <c r="R44" s="111">
        <v>1</v>
      </c>
      <c r="S44" s="111">
        <v>1</v>
      </c>
      <c r="T44" s="111">
        <v>1</v>
      </c>
      <c r="U44" s="111">
        <v>1</v>
      </c>
      <c r="V44" s="111">
        <v>1</v>
      </c>
      <c r="W44" s="111">
        <v>1</v>
      </c>
      <c r="X44" s="111">
        <v>1</v>
      </c>
      <c r="Y44" s="111">
        <v>1</v>
      </c>
      <c r="Z44" s="111">
        <v>1</v>
      </c>
      <c r="AA44" s="112">
        <v>1</v>
      </c>
      <c r="AB44" s="98"/>
      <c r="AC44" s="110">
        <v>1</v>
      </c>
      <c r="AD44" s="111">
        <v>1</v>
      </c>
      <c r="AE44" s="111">
        <v>1</v>
      </c>
      <c r="AF44" s="111">
        <v>1</v>
      </c>
      <c r="AG44" s="111">
        <v>1</v>
      </c>
      <c r="AH44" s="111">
        <v>1</v>
      </c>
      <c r="AI44" s="111">
        <v>1</v>
      </c>
      <c r="AJ44" s="111">
        <v>1</v>
      </c>
      <c r="AK44" s="111">
        <v>1</v>
      </c>
      <c r="AL44" s="111">
        <v>1</v>
      </c>
      <c r="AM44" s="111">
        <v>1</v>
      </c>
      <c r="AN44" s="111">
        <v>1</v>
      </c>
      <c r="AO44" s="111">
        <v>1</v>
      </c>
      <c r="AP44" s="111">
        <v>1</v>
      </c>
      <c r="AQ44" s="111">
        <v>1</v>
      </c>
      <c r="AR44" s="112">
        <v>1</v>
      </c>
      <c r="AS44" s="98"/>
      <c r="AT44" s="110">
        <v>1</v>
      </c>
      <c r="AU44" s="111">
        <v>1</v>
      </c>
      <c r="AV44" s="111">
        <v>1</v>
      </c>
      <c r="AW44" s="112">
        <v>1</v>
      </c>
      <c r="AX44" s="98"/>
      <c r="AY44" s="113">
        <v>1</v>
      </c>
    </row>
    <row r="47" spans="1:55" x14ac:dyDescent="0.25"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46:55" x14ac:dyDescent="0.25"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46:55" x14ac:dyDescent="0.25"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46:55" x14ac:dyDescent="0.25"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46:55" x14ac:dyDescent="0.25">
      <c r="AT52" s="1"/>
      <c r="AU52" s="1"/>
      <c r="AV52" s="1"/>
      <c r="AW52" s="1"/>
      <c r="AX52" s="1"/>
      <c r="AY52" s="1"/>
      <c r="AZ52" s="1"/>
      <c r="BA52" s="1"/>
      <c r="BB52" s="1"/>
      <c r="BC52" s="1"/>
    </row>
  </sheetData>
  <mergeCells count="1">
    <mergeCell ref="D2:D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topLeftCell="A91" zoomScale="70" zoomScaleNormal="70" workbookViewId="0">
      <selection activeCell="Z67" sqref="Z67:AA67"/>
    </sheetView>
  </sheetViews>
  <sheetFormatPr defaultRowHeight="15" x14ac:dyDescent="0.25"/>
  <cols>
    <col min="1" max="1" width="3.28515625"/>
    <col min="2" max="2" width="14.85546875"/>
    <col min="3" max="3" width="11.7109375"/>
    <col min="4" max="4" width="4"/>
    <col min="6" max="8" width="4"/>
    <col min="9" max="9" width="7.85546875"/>
    <col min="10" max="10" width="4"/>
    <col min="11" max="11" width="6.140625"/>
    <col min="12" max="28" width="4"/>
    <col min="29" max="29" width="4" customWidth="1"/>
    <col min="30" max="30" width="8.5703125"/>
    <col min="31" max="31" width="8.85546875" style="1"/>
    <col min="32" max="34" width="10"/>
    <col min="35" max="36" width="0" hidden="1"/>
    <col min="37" max="37" width="9.140625" style="1"/>
    <col min="38" max="48" width="4"/>
    <col min="49" max="64" width="4.5703125"/>
    <col min="65" max="1025" width="8.5703125"/>
  </cols>
  <sheetData>
    <row r="1" spans="1:37" ht="26.25" x14ac:dyDescent="0.4">
      <c r="A1" s="2" t="s">
        <v>0</v>
      </c>
      <c r="H1" s="3"/>
      <c r="I1" s="3"/>
      <c r="AE1" s="4"/>
    </row>
    <row r="2" spans="1:37" s="12" customFormat="1" x14ac:dyDescent="0.25">
      <c r="A2" s="5"/>
      <c r="B2" s="6"/>
      <c r="C2" s="6"/>
      <c r="D2" s="124">
        <v>42423</v>
      </c>
      <c r="E2" s="124"/>
      <c r="F2" s="120">
        <v>42430</v>
      </c>
      <c r="G2" s="120"/>
      <c r="H2" s="124">
        <v>42437</v>
      </c>
      <c r="I2" s="124"/>
      <c r="J2" s="124">
        <v>42444</v>
      </c>
      <c r="K2" s="124"/>
      <c r="L2" s="124">
        <v>42451</v>
      </c>
      <c r="M2" s="124"/>
      <c r="N2" s="124">
        <v>42458</v>
      </c>
      <c r="O2" s="124"/>
      <c r="P2" s="124">
        <v>42465</v>
      </c>
      <c r="Q2" s="124"/>
      <c r="R2" s="124">
        <v>42472</v>
      </c>
      <c r="S2" s="124"/>
      <c r="T2" s="120">
        <v>42479</v>
      </c>
      <c r="U2" s="120"/>
      <c r="V2" s="124">
        <v>42486</v>
      </c>
      <c r="W2" s="124"/>
      <c r="X2" s="124">
        <v>42493</v>
      </c>
      <c r="Y2" s="124"/>
      <c r="Z2" s="124">
        <v>42500</v>
      </c>
      <c r="AA2" s="124"/>
      <c r="AB2" s="124">
        <v>42507</v>
      </c>
      <c r="AC2" s="124"/>
      <c r="AD2" s="7" t="s">
        <v>1</v>
      </c>
      <c r="AE2" s="8" t="s">
        <v>1</v>
      </c>
      <c r="AF2" s="9" t="s">
        <v>2</v>
      </c>
      <c r="AG2" s="7" t="s">
        <v>3</v>
      </c>
      <c r="AH2" s="7" t="s">
        <v>4</v>
      </c>
      <c r="AI2" s="10" t="s">
        <v>5</v>
      </c>
      <c r="AJ2" s="11" t="s">
        <v>6</v>
      </c>
      <c r="AK2" s="7" t="s">
        <v>23</v>
      </c>
    </row>
    <row r="3" spans="1:37" s="19" customFormat="1" x14ac:dyDescent="0.25">
      <c r="A3" s="13"/>
      <c r="B3" s="13" t="s">
        <v>7</v>
      </c>
      <c r="C3" s="13" t="s">
        <v>8</v>
      </c>
      <c r="D3" s="125" t="s">
        <v>9</v>
      </c>
      <c r="E3" s="125"/>
      <c r="F3" s="123" t="s">
        <v>10</v>
      </c>
      <c r="G3" s="123"/>
      <c r="H3" s="123" t="s">
        <v>11</v>
      </c>
      <c r="I3" s="123"/>
      <c r="J3" s="123" t="s">
        <v>12</v>
      </c>
      <c r="K3" s="123"/>
      <c r="L3" s="123" t="s">
        <v>13</v>
      </c>
      <c r="M3" s="123"/>
      <c r="N3" s="123" t="s">
        <v>14</v>
      </c>
      <c r="O3" s="123"/>
      <c r="P3" s="123" t="s">
        <v>15</v>
      </c>
      <c r="Q3" s="123"/>
      <c r="R3" s="123" t="s">
        <v>16</v>
      </c>
      <c r="S3" s="123"/>
      <c r="T3" s="123" t="s">
        <v>17</v>
      </c>
      <c r="U3" s="123"/>
      <c r="V3" s="123" t="s">
        <v>18</v>
      </c>
      <c r="W3" s="123"/>
      <c r="X3" s="123" t="s">
        <v>19</v>
      </c>
      <c r="Y3" s="123"/>
      <c r="Z3" s="126" t="s">
        <v>20</v>
      </c>
      <c r="AA3" s="126"/>
      <c r="AB3" s="123" t="s">
        <v>21</v>
      </c>
      <c r="AC3" s="123"/>
      <c r="AD3" s="16" t="s">
        <v>22</v>
      </c>
      <c r="AE3" s="17" t="s">
        <v>23</v>
      </c>
      <c r="AF3" s="16" t="s">
        <v>22</v>
      </c>
      <c r="AG3" s="16" t="s">
        <v>24</v>
      </c>
      <c r="AH3" s="18" t="s">
        <v>25</v>
      </c>
      <c r="AI3" s="10" t="s">
        <v>26</v>
      </c>
      <c r="AJ3" s="10" t="s">
        <v>26</v>
      </c>
      <c r="AK3" s="18" t="s">
        <v>145</v>
      </c>
    </row>
    <row r="4" spans="1:37" x14ac:dyDescent="0.25">
      <c r="A4" s="13"/>
      <c r="B4" s="13"/>
      <c r="C4" s="15"/>
      <c r="D4" s="15" t="s">
        <v>27</v>
      </c>
      <c r="E4" s="14" t="s">
        <v>28</v>
      </c>
      <c r="F4" s="15" t="s">
        <v>27</v>
      </c>
      <c r="G4" s="14" t="s">
        <v>28</v>
      </c>
      <c r="H4" s="15" t="s">
        <v>27</v>
      </c>
      <c r="I4" s="14" t="s">
        <v>28</v>
      </c>
      <c r="J4" s="15" t="s">
        <v>27</v>
      </c>
      <c r="K4" s="14" t="s">
        <v>28</v>
      </c>
      <c r="L4" s="15" t="s">
        <v>27</v>
      </c>
      <c r="M4" s="14" t="s">
        <v>28</v>
      </c>
      <c r="N4" s="15" t="s">
        <v>27</v>
      </c>
      <c r="O4" s="14" t="s">
        <v>28</v>
      </c>
      <c r="P4" s="15" t="s">
        <v>27</v>
      </c>
      <c r="Q4" s="14" t="s">
        <v>28</v>
      </c>
      <c r="R4" s="15" t="s">
        <v>27</v>
      </c>
      <c r="S4" s="14" t="s">
        <v>28</v>
      </c>
      <c r="T4" s="15" t="s">
        <v>27</v>
      </c>
      <c r="U4" s="14" t="s">
        <v>28</v>
      </c>
      <c r="V4" s="15" t="s">
        <v>27</v>
      </c>
      <c r="W4" s="14" t="s">
        <v>28</v>
      </c>
      <c r="X4" s="15" t="s">
        <v>27</v>
      </c>
      <c r="Y4" s="14" t="s">
        <v>28</v>
      </c>
      <c r="Z4" s="15" t="s">
        <v>27</v>
      </c>
      <c r="AA4" s="14" t="s">
        <v>28</v>
      </c>
      <c r="AB4" s="15" t="s">
        <v>27</v>
      </c>
      <c r="AC4" s="14" t="s">
        <v>28</v>
      </c>
      <c r="AD4" s="16" t="s">
        <v>29</v>
      </c>
      <c r="AE4" s="17" t="s">
        <v>28</v>
      </c>
      <c r="AF4" s="16" t="s">
        <v>30</v>
      </c>
      <c r="AG4" s="16" t="s">
        <v>30</v>
      </c>
      <c r="AH4" s="18" t="s">
        <v>31</v>
      </c>
      <c r="AI4" s="10" t="s">
        <v>32</v>
      </c>
      <c r="AJ4" s="10" t="s">
        <v>33</v>
      </c>
      <c r="AK4" s="18" t="s">
        <v>146</v>
      </c>
    </row>
    <row r="5" spans="1:37" x14ac:dyDescent="0.25">
      <c r="A5" s="20">
        <v>1</v>
      </c>
      <c r="B5" s="21" t="s">
        <v>34</v>
      </c>
      <c r="C5" s="21" t="s">
        <v>35</v>
      </c>
      <c r="D5" s="22">
        <v>1</v>
      </c>
      <c r="E5" s="22">
        <v>0</v>
      </c>
      <c r="F5" s="23">
        <v>1</v>
      </c>
      <c r="G5" s="23">
        <v>1</v>
      </c>
      <c r="H5" s="22">
        <v>1</v>
      </c>
      <c r="I5" s="22">
        <v>2</v>
      </c>
      <c r="J5" s="23">
        <v>1</v>
      </c>
      <c r="K5" s="23">
        <v>2</v>
      </c>
      <c r="L5" s="22">
        <v>1</v>
      </c>
      <c r="M5" s="22">
        <v>1</v>
      </c>
      <c r="N5" s="23">
        <v>1</v>
      </c>
      <c r="O5" s="23">
        <v>0</v>
      </c>
      <c r="P5" s="22">
        <v>1</v>
      </c>
      <c r="Q5" s="22">
        <v>2</v>
      </c>
      <c r="R5" s="23">
        <v>1</v>
      </c>
      <c r="S5" s="23">
        <v>2</v>
      </c>
      <c r="T5" s="22">
        <v>1</v>
      </c>
      <c r="U5" s="22">
        <v>2</v>
      </c>
      <c r="V5" s="23">
        <v>1</v>
      </c>
      <c r="W5" s="23">
        <v>2</v>
      </c>
      <c r="X5" s="22">
        <v>1</v>
      </c>
      <c r="Y5" s="22">
        <v>1</v>
      </c>
      <c r="Z5" s="23">
        <v>1</v>
      </c>
      <c r="AA5" s="23">
        <v>1</v>
      </c>
      <c r="AB5" s="22"/>
      <c r="AC5" s="22"/>
      <c r="AD5" s="24">
        <f t="shared" ref="AD5:AD40" si="0">13-SUM(D5,F5,H5,J5,L5,N5,P5,R5,T5,V5,X5,Z5,AB5)-AI5</f>
        <v>0</v>
      </c>
      <c r="AE5" s="25">
        <f t="shared" ref="AE5:AE40" si="1">SUM(AC5,AA5,Y5,W5,U5,S5,Q5,O5,M5,K5,I5,G5,E5)</f>
        <v>16</v>
      </c>
      <c r="AF5" s="26" t="str">
        <f t="shared" ref="AF5:AF40" si="2">IF(AD5&lt;3,"ANO","NE")</f>
        <v>ANO</v>
      </c>
      <c r="AG5" s="26" t="str">
        <f t="shared" ref="AG5:AG40" si="3">IF(AE5&gt;=11,"ANO","NE")</f>
        <v>ANO</v>
      </c>
      <c r="AH5" s="26" t="s">
        <v>36</v>
      </c>
      <c r="AI5" s="27">
        <f t="shared" ref="AI5:AI40" si="4">+ISBLANK(D5)+ISBLANK(F5)+ISBLANK(H5)+ISBLANK(J5)+ISBLANK(L5)+ISBLANK(N5)+ISBLANK(P5)+ISBLANK(R5)+ISBLANK(T5)+ISBLANK(V5)+ISBLANK(X5)+ISBLANK(Z5)+ISBLANK(AB5)</f>
        <v>1</v>
      </c>
      <c r="AJ5" s="27">
        <f t="shared" ref="AJ5:AJ40" si="5">+ISBLANK(E5)+ISBLANK(G5)+ISBLANK(I5)+ISBLANK(K5)+ISBLANK(M5)+ISBLANK(O5)+ISBLANK(Q5)+ISBLANK(S5)+ISBLANK(U5)+ISBLANK(W5)+ISBLANK(Y5)+ISBLANK(AA5)+ISBLANK(AC5)+1</f>
        <v>2</v>
      </c>
      <c r="AK5" s="26">
        <v>1</v>
      </c>
    </row>
    <row r="6" spans="1:37" x14ac:dyDescent="0.25">
      <c r="A6" s="28">
        <v>2</v>
      </c>
      <c r="B6" s="21" t="s">
        <v>37</v>
      </c>
      <c r="C6" s="21" t="s">
        <v>38</v>
      </c>
      <c r="D6" s="22">
        <v>1</v>
      </c>
      <c r="E6" s="22">
        <v>1</v>
      </c>
      <c r="F6" s="23">
        <v>1</v>
      </c>
      <c r="G6" s="23">
        <v>1</v>
      </c>
      <c r="H6" s="22">
        <v>1</v>
      </c>
      <c r="I6" s="22">
        <v>2</v>
      </c>
      <c r="J6" s="23">
        <v>1</v>
      </c>
      <c r="K6" s="23">
        <v>1</v>
      </c>
      <c r="L6" s="22">
        <v>1</v>
      </c>
      <c r="M6" s="22">
        <v>2</v>
      </c>
      <c r="N6" s="23" t="s">
        <v>39</v>
      </c>
      <c r="O6" s="23"/>
      <c r="P6" s="22">
        <v>1</v>
      </c>
      <c r="Q6" s="22">
        <v>0</v>
      </c>
      <c r="R6" s="23">
        <v>1</v>
      </c>
      <c r="S6" s="23">
        <v>2</v>
      </c>
      <c r="T6" s="22">
        <v>1</v>
      </c>
      <c r="U6" s="22">
        <v>2</v>
      </c>
      <c r="V6" s="23">
        <v>1</v>
      </c>
      <c r="W6" s="23">
        <v>1</v>
      </c>
      <c r="X6" s="22">
        <v>1</v>
      </c>
      <c r="Y6" s="22">
        <v>1</v>
      </c>
      <c r="Z6" s="23">
        <v>1</v>
      </c>
      <c r="AA6" s="23">
        <v>0.5</v>
      </c>
      <c r="AB6" s="22"/>
      <c r="AC6" s="22"/>
      <c r="AD6" s="26">
        <f t="shared" si="0"/>
        <v>1</v>
      </c>
      <c r="AE6" s="29">
        <f t="shared" si="1"/>
        <v>13.5</v>
      </c>
      <c r="AF6" s="26" t="str">
        <f t="shared" si="2"/>
        <v>ANO</v>
      </c>
      <c r="AG6" s="26" t="str">
        <f t="shared" si="3"/>
        <v>ANO</v>
      </c>
      <c r="AH6" s="26" t="s">
        <v>36</v>
      </c>
      <c r="AI6" s="27">
        <f t="shared" si="4"/>
        <v>1</v>
      </c>
      <c r="AJ6" s="27">
        <f t="shared" si="5"/>
        <v>3</v>
      </c>
      <c r="AK6" s="26"/>
    </row>
    <row r="7" spans="1:37" x14ac:dyDescent="0.25">
      <c r="A7" s="28">
        <v>3</v>
      </c>
      <c r="B7" s="21" t="s">
        <v>40</v>
      </c>
      <c r="C7" s="21" t="s">
        <v>41</v>
      </c>
      <c r="D7" s="30">
        <v>1</v>
      </c>
      <c r="E7" s="30">
        <v>0</v>
      </c>
      <c r="F7" s="23">
        <v>1</v>
      </c>
      <c r="G7" s="23">
        <v>0</v>
      </c>
      <c r="H7" s="22">
        <v>1</v>
      </c>
      <c r="I7" s="22">
        <v>1</v>
      </c>
      <c r="J7" s="23">
        <v>1</v>
      </c>
      <c r="K7" s="23">
        <v>1</v>
      </c>
      <c r="L7" s="22">
        <v>1</v>
      </c>
      <c r="M7" s="22">
        <v>1</v>
      </c>
      <c r="N7" s="23">
        <v>1</v>
      </c>
      <c r="O7" s="23">
        <v>1</v>
      </c>
      <c r="P7" s="22">
        <v>1</v>
      </c>
      <c r="Q7" s="22">
        <v>2</v>
      </c>
      <c r="R7" s="23">
        <v>1</v>
      </c>
      <c r="S7" s="23">
        <v>1</v>
      </c>
      <c r="T7" s="22">
        <v>1</v>
      </c>
      <c r="U7" s="22">
        <v>0</v>
      </c>
      <c r="V7" s="23">
        <v>1</v>
      </c>
      <c r="W7" s="23">
        <v>2</v>
      </c>
      <c r="X7" s="22">
        <v>1</v>
      </c>
      <c r="Y7" s="22">
        <v>1</v>
      </c>
      <c r="Z7" s="23">
        <v>1</v>
      </c>
      <c r="AA7" s="23">
        <v>1</v>
      </c>
      <c r="AB7" s="22"/>
      <c r="AC7" s="22"/>
      <c r="AD7" s="26">
        <f t="shared" si="0"/>
        <v>0</v>
      </c>
      <c r="AE7" s="29">
        <f t="shared" si="1"/>
        <v>11</v>
      </c>
      <c r="AF7" s="26" t="str">
        <f t="shared" si="2"/>
        <v>ANO</v>
      </c>
      <c r="AG7" s="26" t="str">
        <f t="shared" si="3"/>
        <v>ANO</v>
      </c>
      <c r="AH7" s="26" t="s">
        <v>36</v>
      </c>
      <c r="AI7" s="27">
        <f t="shared" si="4"/>
        <v>1</v>
      </c>
      <c r="AJ7" s="27">
        <f t="shared" si="5"/>
        <v>2</v>
      </c>
      <c r="AK7" s="26"/>
    </row>
    <row r="8" spans="1:37" x14ac:dyDescent="0.25">
      <c r="A8" s="28">
        <v>4</v>
      </c>
      <c r="B8" s="21" t="s">
        <v>42</v>
      </c>
      <c r="C8" s="21" t="s">
        <v>43</v>
      </c>
      <c r="D8" s="22">
        <v>1</v>
      </c>
      <c r="E8" s="22">
        <v>2</v>
      </c>
      <c r="F8" s="23">
        <v>1</v>
      </c>
      <c r="G8" s="23">
        <v>0</v>
      </c>
      <c r="H8" s="22">
        <v>1</v>
      </c>
      <c r="I8" s="22">
        <v>1</v>
      </c>
      <c r="J8" s="23" t="s">
        <v>39</v>
      </c>
      <c r="K8" s="23"/>
      <c r="L8" s="22">
        <v>1</v>
      </c>
      <c r="M8" s="22">
        <v>1</v>
      </c>
      <c r="N8" s="23">
        <v>1</v>
      </c>
      <c r="O8" s="23">
        <v>0</v>
      </c>
      <c r="P8" s="22">
        <v>1</v>
      </c>
      <c r="Q8" s="22">
        <v>1.5</v>
      </c>
      <c r="R8" s="23">
        <v>1</v>
      </c>
      <c r="S8" s="23">
        <v>2</v>
      </c>
      <c r="T8" s="22">
        <v>1</v>
      </c>
      <c r="U8" s="22">
        <v>1</v>
      </c>
      <c r="V8" s="23">
        <v>1</v>
      </c>
      <c r="W8" s="23">
        <v>2</v>
      </c>
      <c r="X8" s="22">
        <v>1</v>
      </c>
      <c r="Y8" s="22">
        <v>1.5</v>
      </c>
      <c r="Z8" s="23">
        <v>1</v>
      </c>
      <c r="AA8" s="23">
        <v>0</v>
      </c>
      <c r="AB8" s="22"/>
      <c r="AC8" s="22"/>
      <c r="AD8" s="26">
        <f t="shared" si="0"/>
        <v>1</v>
      </c>
      <c r="AE8" s="29">
        <f t="shared" si="1"/>
        <v>12</v>
      </c>
      <c r="AF8" s="26" t="str">
        <f t="shared" si="2"/>
        <v>ANO</v>
      </c>
      <c r="AG8" s="26" t="str">
        <f t="shared" si="3"/>
        <v>ANO</v>
      </c>
      <c r="AH8" s="26" t="s">
        <v>36</v>
      </c>
      <c r="AI8" s="27">
        <f t="shared" si="4"/>
        <v>1</v>
      </c>
      <c r="AJ8" s="27">
        <f t="shared" si="5"/>
        <v>3</v>
      </c>
      <c r="AK8" s="26"/>
    </row>
    <row r="9" spans="1:37" x14ac:dyDescent="0.25">
      <c r="A9" s="28">
        <v>5</v>
      </c>
      <c r="B9" s="21" t="s">
        <v>44</v>
      </c>
      <c r="C9" s="21" t="s">
        <v>45</v>
      </c>
      <c r="D9" s="22">
        <v>1</v>
      </c>
      <c r="E9" s="22">
        <v>1</v>
      </c>
      <c r="F9" s="23">
        <v>1</v>
      </c>
      <c r="G9" s="23">
        <v>0</v>
      </c>
      <c r="H9" s="22">
        <v>1</v>
      </c>
      <c r="I9" s="22">
        <v>2</v>
      </c>
      <c r="J9" s="23">
        <v>1</v>
      </c>
      <c r="K9" s="23">
        <v>1</v>
      </c>
      <c r="L9" s="22">
        <v>1</v>
      </c>
      <c r="M9" s="22">
        <v>2</v>
      </c>
      <c r="N9" s="23" t="s">
        <v>39</v>
      </c>
      <c r="O9" s="23"/>
      <c r="P9" s="22">
        <v>1</v>
      </c>
      <c r="Q9" s="22">
        <v>1</v>
      </c>
      <c r="R9" s="23">
        <v>1</v>
      </c>
      <c r="S9" s="23">
        <v>1</v>
      </c>
      <c r="T9" s="22">
        <v>1</v>
      </c>
      <c r="U9" s="22">
        <v>2</v>
      </c>
      <c r="V9" s="23">
        <v>1</v>
      </c>
      <c r="W9" s="23">
        <v>2</v>
      </c>
      <c r="X9" s="22">
        <v>1</v>
      </c>
      <c r="Y9" s="22">
        <v>2</v>
      </c>
      <c r="Z9" s="23">
        <v>1</v>
      </c>
      <c r="AA9" s="23">
        <v>1</v>
      </c>
      <c r="AB9" s="22"/>
      <c r="AC9" s="22"/>
      <c r="AD9" s="26">
        <f t="shared" si="0"/>
        <v>1</v>
      </c>
      <c r="AE9" s="29">
        <f t="shared" si="1"/>
        <v>15</v>
      </c>
      <c r="AF9" s="26" t="str">
        <f t="shared" si="2"/>
        <v>ANO</v>
      </c>
      <c r="AG9" s="26" t="str">
        <f t="shared" si="3"/>
        <v>ANO</v>
      </c>
      <c r="AH9" s="26" t="s">
        <v>36</v>
      </c>
      <c r="AI9" s="27">
        <f t="shared" si="4"/>
        <v>1</v>
      </c>
      <c r="AJ9" s="27">
        <f t="shared" si="5"/>
        <v>3</v>
      </c>
      <c r="AK9" s="26"/>
    </row>
    <row r="10" spans="1:37" x14ac:dyDescent="0.25">
      <c r="A10" s="28">
        <v>6</v>
      </c>
      <c r="B10" s="21" t="s">
        <v>46</v>
      </c>
      <c r="C10" s="21" t="s">
        <v>47</v>
      </c>
      <c r="D10" s="30">
        <v>1</v>
      </c>
      <c r="E10" s="30">
        <v>1</v>
      </c>
      <c r="F10" s="23">
        <v>1</v>
      </c>
      <c r="G10" s="23">
        <v>1</v>
      </c>
      <c r="H10" s="22">
        <v>1</v>
      </c>
      <c r="I10" s="22">
        <v>1</v>
      </c>
      <c r="J10" s="23" t="s">
        <v>39</v>
      </c>
      <c r="K10" s="23"/>
      <c r="L10" s="22">
        <v>1</v>
      </c>
      <c r="M10" s="22">
        <v>1</v>
      </c>
      <c r="N10" s="23">
        <v>1</v>
      </c>
      <c r="O10" s="23">
        <v>0</v>
      </c>
      <c r="P10" s="22">
        <v>1</v>
      </c>
      <c r="Q10" s="22">
        <v>2</v>
      </c>
      <c r="R10" s="23">
        <v>1</v>
      </c>
      <c r="S10" s="23">
        <v>2</v>
      </c>
      <c r="T10" s="22">
        <v>1</v>
      </c>
      <c r="U10" s="22">
        <v>2</v>
      </c>
      <c r="V10" s="23">
        <v>1</v>
      </c>
      <c r="W10" s="23">
        <v>2</v>
      </c>
      <c r="X10" s="22">
        <v>1</v>
      </c>
      <c r="Y10" s="22">
        <v>1</v>
      </c>
      <c r="Z10" s="23">
        <v>1</v>
      </c>
      <c r="AA10" s="23">
        <v>2</v>
      </c>
      <c r="AB10" s="22"/>
      <c r="AC10" s="22"/>
      <c r="AD10" s="26">
        <f t="shared" si="0"/>
        <v>1</v>
      </c>
      <c r="AE10" s="29">
        <f t="shared" si="1"/>
        <v>15</v>
      </c>
      <c r="AF10" s="26" t="str">
        <f t="shared" si="2"/>
        <v>ANO</v>
      </c>
      <c r="AG10" s="26" t="str">
        <f t="shared" si="3"/>
        <v>ANO</v>
      </c>
      <c r="AH10" s="26" t="s">
        <v>36</v>
      </c>
      <c r="AI10" s="27">
        <f t="shared" si="4"/>
        <v>1</v>
      </c>
      <c r="AJ10" s="27">
        <f t="shared" si="5"/>
        <v>3</v>
      </c>
      <c r="AK10" s="26"/>
    </row>
    <row r="11" spans="1:37" x14ac:dyDescent="0.25">
      <c r="A11" s="28">
        <v>7</v>
      </c>
      <c r="B11" s="21" t="s">
        <v>48</v>
      </c>
      <c r="C11" s="21" t="s">
        <v>49</v>
      </c>
      <c r="D11" s="22">
        <v>1</v>
      </c>
      <c r="E11" s="22">
        <v>2</v>
      </c>
      <c r="F11" s="23">
        <v>1</v>
      </c>
      <c r="G11" s="23">
        <v>0</v>
      </c>
      <c r="H11" s="22">
        <v>1</v>
      </c>
      <c r="I11" s="22">
        <v>2</v>
      </c>
      <c r="J11" s="23">
        <v>1</v>
      </c>
      <c r="K11" s="23">
        <v>2</v>
      </c>
      <c r="L11" s="22">
        <v>1</v>
      </c>
      <c r="M11" s="22">
        <v>2</v>
      </c>
      <c r="N11" s="23">
        <v>1</v>
      </c>
      <c r="O11" s="23">
        <v>1</v>
      </c>
      <c r="P11" s="22">
        <v>1</v>
      </c>
      <c r="Q11" s="22">
        <v>2</v>
      </c>
      <c r="R11" s="23">
        <v>1</v>
      </c>
      <c r="S11" s="23">
        <v>2</v>
      </c>
      <c r="T11" s="22">
        <v>1</v>
      </c>
      <c r="U11" s="22">
        <v>2</v>
      </c>
      <c r="V11" s="23">
        <v>1</v>
      </c>
      <c r="W11" s="23">
        <v>2</v>
      </c>
      <c r="X11" s="22" t="s">
        <v>39</v>
      </c>
      <c r="Y11" s="22"/>
      <c r="Z11" s="23">
        <v>1</v>
      </c>
      <c r="AA11" s="23">
        <v>1</v>
      </c>
      <c r="AB11" s="22"/>
      <c r="AC11" s="22"/>
      <c r="AD11" s="26">
        <f t="shared" si="0"/>
        <v>1</v>
      </c>
      <c r="AE11" s="29">
        <f t="shared" si="1"/>
        <v>18</v>
      </c>
      <c r="AF11" s="26" t="str">
        <f t="shared" si="2"/>
        <v>ANO</v>
      </c>
      <c r="AG11" s="26" t="str">
        <f t="shared" si="3"/>
        <v>ANO</v>
      </c>
      <c r="AH11" s="26" t="s">
        <v>36</v>
      </c>
      <c r="AI11" s="27">
        <f t="shared" si="4"/>
        <v>1</v>
      </c>
      <c r="AJ11" s="27">
        <f t="shared" si="5"/>
        <v>3</v>
      </c>
      <c r="AK11" s="26">
        <v>1</v>
      </c>
    </row>
    <row r="12" spans="1:37" x14ac:dyDescent="0.25">
      <c r="A12" s="28">
        <v>8</v>
      </c>
      <c r="B12" s="21" t="s">
        <v>50</v>
      </c>
      <c r="C12" s="21" t="s">
        <v>51</v>
      </c>
      <c r="D12" s="31">
        <v>1</v>
      </c>
      <c r="E12" s="32"/>
      <c r="F12" s="23">
        <v>1</v>
      </c>
      <c r="G12" s="23">
        <v>1</v>
      </c>
      <c r="H12" s="22">
        <v>1</v>
      </c>
      <c r="I12" s="22">
        <v>2</v>
      </c>
      <c r="J12" s="23">
        <v>1</v>
      </c>
      <c r="K12" s="23">
        <v>1</v>
      </c>
      <c r="L12" s="22">
        <v>1</v>
      </c>
      <c r="M12" s="22">
        <v>2</v>
      </c>
      <c r="N12" s="23">
        <v>1</v>
      </c>
      <c r="O12" s="23">
        <v>2</v>
      </c>
      <c r="P12" s="22">
        <v>1</v>
      </c>
      <c r="Q12" s="22">
        <v>2</v>
      </c>
      <c r="R12" s="23">
        <v>1</v>
      </c>
      <c r="S12" s="23">
        <v>2</v>
      </c>
      <c r="T12" s="22">
        <v>1</v>
      </c>
      <c r="U12" s="22">
        <v>2</v>
      </c>
      <c r="V12" s="23">
        <v>1</v>
      </c>
      <c r="W12" s="23">
        <v>1</v>
      </c>
      <c r="X12" s="22">
        <v>1</v>
      </c>
      <c r="Y12" s="22">
        <v>1</v>
      </c>
      <c r="Z12" s="23">
        <v>1</v>
      </c>
      <c r="AA12" s="23">
        <v>0.5</v>
      </c>
      <c r="AB12" s="22"/>
      <c r="AC12" s="22"/>
      <c r="AD12" s="26">
        <f t="shared" si="0"/>
        <v>0</v>
      </c>
      <c r="AE12" s="29">
        <f t="shared" si="1"/>
        <v>16.5</v>
      </c>
      <c r="AF12" s="26" t="str">
        <f t="shared" si="2"/>
        <v>ANO</v>
      </c>
      <c r="AG12" s="26" t="str">
        <f t="shared" si="3"/>
        <v>ANO</v>
      </c>
      <c r="AH12" s="26" t="s">
        <v>36</v>
      </c>
      <c r="AI12" s="27">
        <f t="shared" si="4"/>
        <v>1</v>
      </c>
      <c r="AJ12" s="27">
        <f t="shared" si="5"/>
        <v>3</v>
      </c>
      <c r="AK12" s="26">
        <v>1</v>
      </c>
    </row>
    <row r="13" spans="1:37" x14ac:dyDescent="0.25">
      <c r="A13" s="28">
        <v>9</v>
      </c>
      <c r="B13" s="21" t="s">
        <v>52</v>
      </c>
      <c r="C13" s="21" t="s">
        <v>53</v>
      </c>
      <c r="D13" s="22">
        <v>1</v>
      </c>
      <c r="E13" s="22">
        <v>2</v>
      </c>
      <c r="F13" s="23">
        <v>1</v>
      </c>
      <c r="G13" s="23">
        <v>1</v>
      </c>
      <c r="H13" s="22">
        <v>1</v>
      </c>
      <c r="I13" s="22">
        <v>2</v>
      </c>
      <c r="J13" s="23">
        <v>1</v>
      </c>
      <c r="K13" s="23">
        <v>1</v>
      </c>
      <c r="L13" s="22">
        <v>1</v>
      </c>
      <c r="M13" s="22">
        <v>2</v>
      </c>
      <c r="N13" s="23">
        <v>1</v>
      </c>
      <c r="O13" s="23">
        <v>2</v>
      </c>
      <c r="P13" s="22">
        <v>1</v>
      </c>
      <c r="Q13" s="22">
        <v>2</v>
      </c>
      <c r="R13" s="23">
        <v>1</v>
      </c>
      <c r="S13" s="23">
        <v>1</v>
      </c>
      <c r="T13" s="22">
        <v>1</v>
      </c>
      <c r="U13" s="22">
        <v>2</v>
      </c>
      <c r="V13" s="23">
        <v>1</v>
      </c>
      <c r="W13" s="23">
        <v>2</v>
      </c>
      <c r="X13" s="22">
        <v>1</v>
      </c>
      <c r="Y13" s="22">
        <v>2</v>
      </c>
      <c r="Z13" s="23">
        <v>1</v>
      </c>
      <c r="AA13" s="23">
        <v>2</v>
      </c>
      <c r="AB13" s="22"/>
      <c r="AC13" s="22"/>
      <c r="AD13" s="26">
        <f t="shared" si="0"/>
        <v>0</v>
      </c>
      <c r="AE13" s="29">
        <f t="shared" si="1"/>
        <v>21</v>
      </c>
      <c r="AF13" s="26" t="str">
        <f t="shared" si="2"/>
        <v>ANO</v>
      </c>
      <c r="AG13" s="26" t="str">
        <f t="shared" si="3"/>
        <v>ANO</v>
      </c>
      <c r="AH13" s="26" t="s">
        <v>36</v>
      </c>
      <c r="AI13" s="27">
        <f t="shared" si="4"/>
        <v>1</v>
      </c>
      <c r="AJ13" s="27">
        <f t="shared" si="5"/>
        <v>2</v>
      </c>
      <c r="AK13" s="26">
        <v>1</v>
      </c>
    </row>
    <row r="14" spans="1:37" x14ac:dyDescent="0.25">
      <c r="A14" s="28">
        <v>10</v>
      </c>
      <c r="B14" s="21" t="s">
        <v>54</v>
      </c>
      <c r="C14" s="21" t="s">
        <v>55</v>
      </c>
      <c r="D14" s="30">
        <v>1</v>
      </c>
      <c r="E14" s="30">
        <v>1</v>
      </c>
      <c r="F14" s="33">
        <v>1</v>
      </c>
      <c r="G14" s="33">
        <v>0</v>
      </c>
      <c r="H14" s="22">
        <v>1</v>
      </c>
      <c r="I14" s="22">
        <v>2</v>
      </c>
      <c r="J14" s="23">
        <v>1</v>
      </c>
      <c r="K14" s="23">
        <v>2</v>
      </c>
      <c r="L14" s="22">
        <v>1</v>
      </c>
      <c r="M14" s="22">
        <v>1</v>
      </c>
      <c r="N14" s="23">
        <v>1</v>
      </c>
      <c r="O14" s="23">
        <v>1</v>
      </c>
      <c r="P14" s="22">
        <v>1</v>
      </c>
      <c r="Q14" s="22">
        <v>2</v>
      </c>
      <c r="R14" s="23">
        <v>1</v>
      </c>
      <c r="S14" s="23">
        <v>2</v>
      </c>
      <c r="T14" s="22">
        <v>1</v>
      </c>
      <c r="U14" s="22">
        <v>0</v>
      </c>
      <c r="V14" s="23">
        <v>1</v>
      </c>
      <c r="W14" s="23">
        <v>2</v>
      </c>
      <c r="X14" s="22">
        <v>1</v>
      </c>
      <c r="Y14" s="22">
        <v>1.5</v>
      </c>
      <c r="Z14" s="23">
        <v>1</v>
      </c>
      <c r="AA14" s="23">
        <v>1</v>
      </c>
      <c r="AB14" s="22"/>
      <c r="AC14" s="22"/>
      <c r="AD14" s="26">
        <f t="shared" si="0"/>
        <v>0</v>
      </c>
      <c r="AE14" s="29">
        <f t="shared" si="1"/>
        <v>15.5</v>
      </c>
      <c r="AF14" s="26" t="str">
        <f t="shared" si="2"/>
        <v>ANO</v>
      </c>
      <c r="AG14" s="26" t="str">
        <f t="shared" si="3"/>
        <v>ANO</v>
      </c>
      <c r="AH14" s="26" t="s">
        <v>36</v>
      </c>
      <c r="AI14" s="27">
        <f t="shared" si="4"/>
        <v>1</v>
      </c>
      <c r="AJ14" s="27">
        <f t="shared" si="5"/>
        <v>2</v>
      </c>
      <c r="AK14" s="26"/>
    </row>
    <row r="15" spans="1:37" x14ac:dyDescent="0.25">
      <c r="A15" s="28">
        <v>11</v>
      </c>
      <c r="B15" s="21" t="s">
        <v>56</v>
      </c>
      <c r="C15" s="21" t="s">
        <v>57</v>
      </c>
      <c r="D15" s="22">
        <v>1</v>
      </c>
      <c r="E15" s="22">
        <v>2</v>
      </c>
      <c r="F15" s="23">
        <v>1</v>
      </c>
      <c r="G15" s="23">
        <v>0</v>
      </c>
      <c r="H15" s="22">
        <v>1</v>
      </c>
      <c r="I15" s="34">
        <v>1</v>
      </c>
      <c r="J15" s="23">
        <v>1</v>
      </c>
      <c r="K15" s="23">
        <v>1</v>
      </c>
      <c r="L15" s="22">
        <v>1</v>
      </c>
      <c r="M15" s="22">
        <v>2</v>
      </c>
      <c r="N15" s="23">
        <v>1</v>
      </c>
      <c r="O15" s="23">
        <v>1</v>
      </c>
      <c r="P15" s="22">
        <v>1</v>
      </c>
      <c r="Q15" s="22">
        <v>1</v>
      </c>
      <c r="R15" s="23">
        <v>1</v>
      </c>
      <c r="S15" s="23">
        <v>2</v>
      </c>
      <c r="T15" s="22">
        <v>1</v>
      </c>
      <c r="U15" s="22">
        <v>1</v>
      </c>
      <c r="V15" s="23">
        <v>1</v>
      </c>
      <c r="W15" s="23">
        <v>0</v>
      </c>
      <c r="X15" s="22">
        <v>1</v>
      </c>
      <c r="Y15" s="22">
        <v>2</v>
      </c>
      <c r="Z15" s="23" t="s">
        <v>39</v>
      </c>
      <c r="AA15" s="23"/>
      <c r="AB15" s="22"/>
      <c r="AC15" s="22"/>
      <c r="AD15" s="26">
        <f t="shared" si="0"/>
        <v>1</v>
      </c>
      <c r="AE15" s="29">
        <f t="shared" si="1"/>
        <v>13</v>
      </c>
      <c r="AF15" s="26" t="str">
        <f t="shared" si="2"/>
        <v>ANO</v>
      </c>
      <c r="AG15" s="26" t="str">
        <f t="shared" si="3"/>
        <v>ANO</v>
      </c>
      <c r="AH15" s="26" t="s">
        <v>36</v>
      </c>
      <c r="AI15" s="27">
        <f t="shared" si="4"/>
        <v>1</v>
      </c>
      <c r="AJ15" s="27">
        <f t="shared" si="5"/>
        <v>3</v>
      </c>
      <c r="AK15" s="26">
        <v>1</v>
      </c>
    </row>
    <row r="16" spans="1:37" x14ac:dyDescent="0.25">
      <c r="A16" s="28">
        <v>12</v>
      </c>
      <c r="B16" s="21" t="s">
        <v>58</v>
      </c>
      <c r="C16" s="21" t="s">
        <v>59</v>
      </c>
      <c r="D16" s="22">
        <v>1</v>
      </c>
      <c r="E16" s="22">
        <v>0</v>
      </c>
      <c r="F16" s="23">
        <v>1</v>
      </c>
      <c r="G16" s="23">
        <v>1</v>
      </c>
      <c r="H16" s="22">
        <v>1</v>
      </c>
      <c r="I16" s="22">
        <v>1</v>
      </c>
      <c r="J16" s="23">
        <v>1</v>
      </c>
      <c r="K16" s="23">
        <v>0</v>
      </c>
      <c r="L16" s="22">
        <v>1</v>
      </c>
      <c r="M16" s="22">
        <v>2</v>
      </c>
      <c r="N16" s="23" t="s">
        <v>39</v>
      </c>
      <c r="O16" s="23"/>
      <c r="P16" s="22">
        <v>1</v>
      </c>
      <c r="Q16" s="22">
        <v>2</v>
      </c>
      <c r="R16" s="23">
        <v>1</v>
      </c>
      <c r="S16" s="23">
        <v>1</v>
      </c>
      <c r="T16" s="22">
        <v>1</v>
      </c>
      <c r="U16" s="22">
        <v>1</v>
      </c>
      <c r="V16" s="23">
        <v>1</v>
      </c>
      <c r="W16" s="23">
        <v>0</v>
      </c>
      <c r="X16" s="22">
        <v>1</v>
      </c>
      <c r="Y16" s="22">
        <v>2</v>
      </c>
      <c r="Z16" s="23">
        <v>1</v>
      </c>
      <c r="AA16" s="23">
        <v>2</v>
      </c>
      <c r="AB16" s="22"/>
      <c r="AC16" s="22"/>
      <c r="AD16" s="26">
        <f t="shared" si="0"/>
        <v>1</v>
      </c>
      <c r="AE16" s="29">
        <f t="shared" si="1"/>
        <v>12</v>
      </c>
      <c r="AF16" s="26" t="str">
        <f t="shared" si="2"/>
        <v>ANO</v>
      </c>
      <c r="AG16" s="26" t="str">
        <f t="shared" si="3"/>
        <v>ANO</v>
      </c>
      <c r="AH16" s="26"/>
      <c r="AI16" s="27">
        <f t="shared" si="4"/>
        <v>1</v>
      </c>
      <c r="AJ16" s="27">
        <f t="shared" si="5"/>
        <v>3</v>
      </c>
      <c r="AK16" s="26">
        <v>1</v>
      </c>
    </row>
    <row r="17" spans="1:37" x14ac:dyDescent="0.25">
      <c r="A17" s="28">
        <v>13</v>
      </c>
      <c r="B17" s="21" t="s">
        <v>60</v>
      </c>
      <c r="C17" s="21" t="s">
        <v>61</v>
      </c>
      <c r="D17" s="22">
        <v>1</v>
      </c>
      <c r="E17" s="22">
        <v>2</v>
      </c>
      <c r="F17" s="23">
        <v>1</v>
      </c>
      <c r="G17" s="23">
        <v>0</v>
      </c>
      <c r="H17" s="22">
        <v>1</v>
      </c>
      <c r="I17" s="22">
        <v>2</v>
      </c>
      <c r="J17" s="23">
        <v>1</v>
      </c>
      <c r="K17" s="23">
        <v>0</v>
      </c>
      <c r="L17" s="22">
        <v>1</v>
      </c>
      <c r="M17" s="22">
        <v>2</v>
      </c>
      <c r="N17" s="23">
        <v>1</v>
      </c>
      <c r="O17" s="23">
        <v>0</v>
      </c>
      <c r="P17" s="22">
        <v>1</v>
      </c>
      <c r="Q17" s="22">
        <v>0</v>
      </c>
      <c r="R17" s="23" t="s">
        <v>39</v>
      </c>
      <c r="S17" s="23"/>
      <c r="T17" s="22">
        <v>1</v>
      </c>
      <c r="U17" s="22">
        <v>1</v>
      </c>
      <c r="V17" s="23">
        <v>1</v>
      </c>
      <c r="W17" s="23">
        <v>1</v>
      </c>
      <c r="X17" s="22">
        <v>1</v>
      </c>
      <c r="Y17" s="22">
        <v>1</v>
      </c>
      <c r="Z17" s="23">
        <v>1</v>
      </c>
      <c r="AA17" s="23">
        <v>2</v>
      </c>
      <c r="AB17" s="22"/>
      <c r="AC17" s="22"/>
      <c r="AD17" s="26">
        <f t="shared" si="0"/>
        <v>1</v>
      </c>
      <c r="AE17" s="29">
        <f t="shared" si="1"/>
        <v>11</v>
      </c>
      <c r="AF17" s="26" t="str">
        <f t="shared" si="2"/>
        <v>ANO</v>
      </c>
      <c r="AG17" s="26" t="str">
        <f t="shared" si="3"/>
        <v>ANO</v>
      </c>
      <c r="AH17" s="26"/>
      <c r="AI17" s="27">
        <f t="shared" si="4"/>
        <v>1</v>
      </c>
      <c r="AJ17" s="27">
        <f t="shared" si="5"/>
        <v>3</v>
      </c>
      <c r="AK17" s="26"/>
    </row>
    <row r="18" spans="1:37" x14ac:dyDescent="0.25">
      <c r="A18" s="28">
        <v>14</v>
      </c>
      <c r="B18" s="21" t="s">
        <v>62</v>
      </c>
      <c r="C18" s="21" t="s">
        <v>63</v>
      </c>
      <c r="D18" s="22" t="s">
        <v>39</v>
      </c>
      <c r="E18" s="22"/>
      <c r="F18" s="23">
        <v>1</v>
      </c>
      <c r="G18" s="23">
        <v>0</v>
      </c>
      <c r="H18" s="22">
        <v>1</v>
      </c>
      <c r="I18" s="22">
        <v>2</v>
      </c>
      <c r="J18" s="23">
        <v>1</v>
      </c>
      <c r="K18" s="23">
        <v>0</v>
      </c>
      <c r="L18" s="22">
        <v>1</v>
      </c>
      <c r="M18" s="22">
        <v>1</v>
      </c>
      <c r="N18" s="23">
        <v>1</v>
      </c>
      <c r="O18" s="23">
        <v>1</v>
      </c>
      <c r="P18" s="22" t="s">
        <v>39</v>
      </c>
      <c r="Q18" s="22"/>
      <c r="R18" s="23">
        <v>1</v>
      </c>
      <c r="S18" s="23">
        <v>0</v>
      </c>
      <c r="T18" s="22">
        <v>1</v>
      </c>
      <c r="U18" s="22">
        <v>0</v>
      </c>
      <c r="V18" s="23">
        <v>1</v>
      </c>
      <c r="W18" s="23">
        <v>2</v>
      </c>
      <c r="X18" s="22">
        <v>1</v>
      </c>
      <c r="Y18" s="22">
        <v>2</v>
      </c>
      <c r="Z18" s="23">
        <v>1</v>
      </c>
      <c r="AA18" s="23">
        <v>2</v>
      </c>
      <c r="AB18" s="22"/>
      <c r="AC18" s="22"/>
      <c r="AD18" s="26">
        <f t="shared" si="0"/>
        <v>2</v>
      </c>
      <c r="AE18" s="29">
        <f t="shared" si="1"/>
        <v>10</v>
      </c>
      <c r="AF18" s="26" t="str">
        <f t="shared" si="2"/>
        <v>ANO</v>
      </c>
      <c r="AG18" s="26" t="str">
        <f t="shared" si="3"/>
        <v>NE</v>
      </c>
      <c r="AH18" s="26" t="s">
        <v>36</v>
      </c>
      <c r="AI18" s="27">
        <f t="shared" si="4"/>
        <v>1</v>
      </c>
      <c r="AJ18" s="27">
        <f t="shared" si="5"/>
        <v>4</v>
      </c>
      <c r="AK18" s="26"/>
    </row>
    <row r="19" spans="1:37" x14ac:dyDescent="0.25">
      <c r="A19" s="28">
        <v>15</v>
      </c>
      <c r="B19" s="21" t="s">
        <v>64</v>
      </c>
      <c r="C19" s="21" t="s">
        <v>65</v>
      </c>
      <c r="D19" s="22">
        <v>1</v>
      </c>
      <c r="E19" s="22">
        <v>2</v>
      </c>
      <c r="F19" s="23">
        <v>1</v>
      </c>
      <c r="G19" s="23">
        <v>0</v>
      </c>
      <c r="H19" s="22">
        <v>1</v>
      </c>
      <c r="I19" s="22">
        <v>2</v>
      </c>
      <c r="J19" s="23">
        <v>1</v>
      </c>
      <c r="K19" s="23">
        <v>1</v>
      </c>
      <c r="L19" s="22">
        <v>1</v>
      </c>
      <c r="M19" s="22">
        <v>1</v>
      </c>
      <c r="N19" s="23">
        <v>1</v>
      </c>
      <c r="O19" s="23">
        <v>1</v>
      </c>
      <c r="P19" s="22" t="s">
        <v>39</v>
      </c>
      <c r="Q19" s="22"/>
      <c r="R19" s="23">
        <v>1</v>
      </c>
      <c r="S19" s="23">
        <v>0</v>
      </c>
      <c r="T19" s="22">
        <v>1</v>
      </c>
      <c r="U19" s="22">
        <v>2</v>
      </c>
      <c r="V19" s="23">
        <v>1</v>
      </c>
      <c r="W19" s="23">
        <v>2</v>
      </c>
      <c r="X19" s="22">
        <v>1</v>
      </c>
      <c r="Y19" s="22">
        <v>0</v>
      </c>
      <c r="Z19" s="23">
        <v>1</v>
      </c>
      <c r="AA19" s="23">
        <v>2</v>
      </c>
      <c r="AB19" s="22"/>
      <c r="AC19" s="22"/>
      <c r="AD19" s="26">
        <f t="shared" si="0"/>
        <v>1</v>
      </c>
      <c r="AE19" s="29">
        <f t="shared" si="1"/>
        <v>13</v>
      </c>
      <c r="AF19" s="26" t="str">
        <f t="shared" si="2"/>
        <v>ANO</v>
      </c>
      <c r="AG19" s="26" t="str">
        <f t="shared" si="3"/>
        <v>ANO</v>
      </c>
      <c r="AH19" s="26" t="s">
        <v>36</v>
      </c>
      <c r="AI19" s="27">
        <f t="shared" si="4"/>
        <v>1</v>
      </c>
      <c r="AJ19" s="27">
        <f t="shared" si="5"/>
        <v>3</v>
      </c>
      <c r="AK19" s="26"/>
    </row>
    <row r="20" spans="1:37" x14ac:dyDescent="0.25">
      <c r="A20" s="28">
        <v>16</v>
      </c>
      <c r="B20" s="21" t="s">
        <v>66</v>
      </c>
      <c r="C20" s="21" t="s">
        <v>67</v>
      </c>
      <c r="D20" s="22">
        <v>1</v>
      </c>
      <c r="E20" s="22">
        <v>1</v>
      </c>
      <c r="F20" s="23">
        <v>1</v>
      </c>
      <c r="G20" s="23">
        <v>1</v>
      </c>
      <c r="H20" s="22">
        <v>1</v>
      </c>
      <c r="I20" s="22">
        <v>2</v>
      </c>
      <c r="J20" s="23">
        <v>1</v>
      </c>
      <c r="K20" s="23">
        <v>0</v>
      </c>
      <c r="L20" s="22">
        <v>1</v>
      </c>
      <c r="M20" s="22">
        <v>2</v>
      </c>
      <c r="N20" s="23">
        <v>1</v>
      </c>
      <c r="O20" s="23">
        <v>1</v>
      </c>
      <c r="P20" s="22">
        <v>1</v>
      </c>
      <c r="Q20" s="22">
        <v>0</v>
      </c>
      <c r="R20" s="23">
        <v>1</v>
      </c>
      <c r="S20" s="23">
        <v>0</v>
      </c>
      <c r="T20" s="22">
        <v>1</v>
      </c>
      <c r="U20" s="22">
        <v>2</v>
      </c>
      <c r="V20" s="23">
        <v>1</v>
      </c>
      <c r="W20" s="23">
        <v>2</v>
      </c>
      <c r="X20" s="22">
        <v>1</v>
      </c>
      <c r="Y20" s="22">
        <v>1</v>
      </c>
      <c r="Z20" s="23"/>
      <c r="AA20" s="23"/>
      <c r="AB20" s="22"/>
      <c r="AC20" s="22"/>
      <c r="AD20" s="26">
        <f t="shared" si="0"/>
        <v>0</v>
      </c>
      <c r="AE20" s="29">
        <f t="shared" si="1"/>
        <v>12</v>
      </c>
      <c r="AF20" s="26" t="str">
        <f t="shared" si="2"/>
        <v>ANO</v>
      </c>
      <c r="AG20" s="26" t="str">
        <f t="shared" si="3"/>
        <v>ANO</v>
      </c>
      <c r="AH20" s="26" t="s">
        <v>36</v>
      </c>
      <c r="AI20" s="27">
        <f t="shared" si="4"/>
        <v>2</v>
      </c>
      <c r="AJ20" s="27">
        <f t="shared" si="5"/>
        <v>3</v>
      </c>
      <c r="AK20" s="26"/>
    </row>
    <row r="21" spans="1:37" x14ac:dyDescent="0.25">
      <c r="A21" s="28">
        <v>17</v>
      </c>
      <c r="B21" s="21" t="s">
        <v>68</v>
      </c>
      <c r="C21" s="21" t="s">
        <v>65</v>
      </c>
      <c r="D21" s="22">
        <v>1</v>
      </c>
      <c r="E21" s="22">
        <v>0</v>
      </c>
      <c r="F21" s="23">
        <v>1</v>
      </c>
      <c r="G21" s="23">
        <v>0</v>
      </c>
      <c r="H21" s="22">
        <v>1</v>
      </c>
      <c r="I21" s="22">
        <v>2</v>
      </c>
      <c r="J21" s="23">
        <v>1</v>
      </c>
      <c r="K21" s="23">
        <v>1</v>
      </c>
      <c r="L21" s="22">
        <v>1</v>
      </c>
      <c r="M21" s="22">
        <v>2</v>
      </c>
      <c r="N21" s="23">
        <v>1</v>
      </c>
      <c r="O21" s="23">
        <v>2</v>
      </c>
      <c r="P21" s="22">
        <v>1</v>
      </c>
      <c r="Q21" s="22">
        <v>1</v>
      </c>
      <c r="R21" s="23">
        <v>1</v>
      </c>
      <c r="S21" s="23">
        <v>2</v>
      </c>
      <c r="T21" s="22">
        <v>1</v>
      </c>
      <c r="U21" s="22">
        <v>2</v>
      </c>
      <c r="V21" s="23">
        <v>1</v>
      </c>
      <c r="W21" s="23">
        <v>2</v>
      </c>
      <c r="X21" s="22">
        <v>1</v>
      </c>
      <c r="Y21" s="22">
        <v>1</v>
      </c>
      <c r="Z21" s="23">
        <v>1</v>
      </c>
      <c r="AA21" s="23">
        <v>0.5</v>
      </c>
      <c r="AB21" s="22"/>
      <c r="AC21" s="22"/>
      <c r="AD21" s="26">
        <f t="shared" si="0"/>
        <v>0</v>
      </c>
      <c r="AE21" s="29">
        <f t="shared" si="1"/>
        <v>15.5</v>
      </c>
      <c r="AF21" s="26" t="str">
        <f t="shared" si="2"/>
        <v>ANO</v>
      </c>
      <c r="AG21" s="26" t="str">
        <f t="shared" si="3"/>
        <v>ANO</v>
      </c>
      <c r="AH21" s="26" t="s">
        <v>36</v>
      </c>
      <c r="AI21" s="27">
        <f t="shared" si="4"/>
        <v>1</v>
      </c>
      <c r="AJ21" s="27">
        <f t="shared" si="5"/>
        <v>2</v>
      </c>
      <c r="AK21" s="26"/>
    </row>
    <row r="22" spans="1:37" x14ac:dyDescent="0.25">
      <c r="A22" s="28">
        <v>18</v>
      </c>
      <c r="B22" s="21" t="s">
        <v>69</v>
      </c>
      <c r="C22" s="21" t="s">
        <v>70</v>
      </c>
      <c r="D22" s="22">
        <v>1</v>
      </c>
      <c r="E22" s="22">
        <v>0</v>
      </c>
      <c r="F22" s="23">
        <v>1</v>
      </c>
      <c r="G22" s="23">
        <v>2</v>
      </c>
      <c r="H22" s="22">
        <v>1</v>
      </c>
      <c r="I22" s="22">
        <v>2</v>
      </c>
      <c r="J22" s="23">
        <v>1</v>
      </c>
      <c r="K22" s="23">
        <v>2</v>
      </c>
      <c r="L22" s="22">
        <v>0</v>
      </c>
      <c r="M22" s="22">
        <v>0</v>
      </c>
      <c r="N22" s="23">
        <v>1</v>
      </c>
      <c r="O22" s="23">
        <v>2</v>
      </c>
      <c r="P22" s="22">
        <v>1</v>
      </c>
      <c r="Q22" s="22">
        <v>2</v>
      </c>
      <c r="R22" s="23">
        <v>1</v>
      </c>
      <c r="S22" s="23">
        <v>2</v>
      </c>
      <c r="T22" s="22">
        <v>1</v>
      </c>
      <c r="U22" s="22">
        <v>0</v>
      </c>
      <c r="V22" s="23">
        <v>1</v>
      </c>
      <c r="W22" s="23">
        <v>2</v>
      </c>
      <c r="X22" s="22" t="s">
        <v>39</v>
      </c>
      <c r="Y22" s="22"/>
      <c r="Z22" s="23">
        <v>1</v>
      </c>
      <c r="AA22" s="23">
        <v>1</v>
      </c>
      <c r="AB22" s="22"/>
      <c r="AC22" s="22"/>
      <c r="AD22" s="26">
        <f t="shared" si="0"/>
        <v>2</v>
      </c>
      <c r="AE22" s="29">
        <f t="shared" si="1"/>
        <v>15</v>
      </c>
      <c r="AF22" s="26" t="str">
        <f t="shared" si="2"/>
        <v>ANO</v>
      </c>
      <c r="AG22" s="26" t="str">
        <f t="shared" si="3"/>
        <v>ANO</v>
      </c>
      <c r="AH22" s="26" t="s">
        <v>36</v>
      </c>
      <c r="AI22" s="27">
        <f t="shared" si="4"/>
        <v>1</v>
      </c>
      <c r="AJ22" s="27">
        <f t="shared" si="5"/>
        <v>3</v>
      </c>
      <c r="AK22" s="26">
        <v>1</v>
      </c>
    </row>
    <row r="23" spans="1:37" x14ac:dyDescent="0.25">
      <c r="A23" s="28">
        <v>19</v>
      </c>
      <c r="B23" s="21" t="s">
        <v>71</v>
      </c>
      <c r="C23" s="21" t="s">
        <v>72</v>
      </c>
      <c r="D23" s="22">
        <v>1</v>
      </c>
      <c r="E23" s="22">
        <v>1</v>
      </c>
      <c r="F23" s="23">
        <v>1</v>
      </c>
      <c r="G23" s="23">
        <v>2</v>
      </c>
      <c r="H23" s="22">
        <v>1</v>
      </c>
      <c r="I23" s="22">
        <v>2</v>
      </c>
      <c r="J23" s="23">
        <v>1</v>
      </c>
      <c r="K23" s="23">
        <v>2</v>
      </c>
      <c r="L23" s="22">
        <v>1</v>
      </c>
      <c r="M23" s="22">
        <v>0</v>
      </c>
      <c r="N23" s="23">
        <v>1</v>
      </c>
      <c r="O23" s="23">
        <v>1</v>
      </c>
      <c r="P23" s="22">
        <v>1</v>
      </c>
      <c r="Q23" s="22">
        <v>2</v>
      </c>
      <c r="R23" s="23">
        <v>1</v>
      </c>
      <c r="S23" s="23">
        <v>0</v>
      </c>
      <c r="T23" s="22">
        <v>1</v>
      </c>
      <c r="U23" s="22">
        <v>0</v>
      </c>
      <c r="V23" s="23">
        <v>1</v>
      </c>
      <c r="W23" s="23">
        <v>2</v>
      </c>
      <c r="X23" s="22">
        <v>1</v>
      </c>
      <c r="Y23" s="22">
        <v>2</v>
      </c>
      <c r="Z23" s="23">
        <v>1</v>
      </c>
      <c r="AA23" s="23">
        <v>0</v>
      </c>
      <c r="AB23" s="22"/>
      <c r="AC23" s="22"/>
      <c r="AD23" s="26">
        <f t="shared" si="0"/>
        <v>0</v>
      </c>
      <c r="AE23" s="29">
        <f t="shared" si="1"/>
        <v>14</v>
      </c>
      <c r="AF23" s="26" t="str">
        <f t="shared" si="2"/>
        <v>ANO</v>
      </c>
      <c r="AG23" s="26" t="str">
        <f t="shared" si="3"/>
        <v>ANO</v>
      </c>
      <c r="AH23" s="26" t="s">
        <v>36</v>
      </c>
      <c r="AI23" s="27">
        <f t="shared" si="4"/>
        <v>1</v>
      </c>
      <c r="AJ23" s="27">
        <f t="shared" si="5"/>
        <v>2</v>
      </c>
      <c r="AK23" s="26"/>
    </row>
    <row r="24" spans="1:37" x14ac:dyDescent="0.25">
      <c r="A24" s="28">
        <v>20</v>
      </c>
      <c r="B24" s="21" t="s">
        <v>73</v>
      </c>
      <c r="C24" s="21" t="s">
        <v>74</v>
      </c>
      <c r="D24" s="22">
        <v>1</v>
      </c>
      <c r="E24" s="22">
        <v>0</v>
      </c>
      <c r="F24" s="23">
        <v>1</v>
      </c>
      <c r="G24" s="23">
        <v>0</v>
      </c>
      <c r="H24" s="22">
        <v>1</v>
      </c>
      <c r="I24" s="22">
        <v>1</v>
      </c>
      <c r="J24" s="23">
        <v>1</v>
      </c>
      <c r="K24" s="23">
        <v>2</v>
      </c>
      <c r="L24" s="22">
        <v>1</v>
      </c>
      <c r="M24" s="22">
        <v>2</v>
      </c>
      <c r="N24" s="23">
        <v>1</v>
      </c>
      <c r="O24" s="23">
        <v>1</v>
      </c>
      <c r="P24" s="22">
        <v>1</v>
      </c>
      <c r="Q24" s="22">
        <v>1.5</v>
      </c>
      <c r="R24" s="23">
        <v>1</v>
      </c>
      <c r="S24" s="23">
        <v>2</v>
      </c>
      <c r="T24" s="22">
        <v>1</v>
      </c>
      <c r="U24" s="22">
        <v>1</v>
      </c>
      <c r="V24" s="23">
        <v>1</v>
      </c>
      <c r="W24" s="23">
        <v>2</v>
      </c>
      <c r="X24" s="22">
        <v>1</v>
      </c>
      <c r="Y24" s="22">
        <v>1.5</v>
      </c>
      <c r="Z24" s="23">
        <v>1</v>
      </c>
      <c r="AA24" s="23">
        <v>1</v>
      </c>
      <c r="AB24" s="22"/>
      <c r="AC24" s="22"/>
      <c r="AD24" s="26">
        <f t="shared" si="0"/>
        <v>0</v>
      </c>
      <c r="AE24" s="29">
        <f t="shared" si="1"/>
        <v>15</v>
      </c>
      <c r="AF24" s="26" t="str">
        <f t="shared" si="2"/>
        <v>ANO</v>
      </c>
      <c r="AG24" s="26" t="str">
        <f t="shared" si="3"/>
        <v>ANO</v>
      </c>
      <c r="AH24" s="26" t="s">
        <v>36</v>
      </c>
      <c r="AI24" s="27">
        <f t="shared" si="4"/>
        <v>1</v>
      </c>
      <c r="AJ24" s="27">
        <f t="shared" si="5"/>
        <v>2</v>
      </c>
      <c r="AK24" s="26"/>
    </row>
    <row r="25" spans="1:37" x14ac:dyDescent="0.25">
      <c r="A25" s="28">
        <v>21</v>
      </c>
      <c r="B25" s="21" t="s">
        <v>75</v>
      </c>
      <c r="C25" s="21" t="s">
        <v>76</v>
      </c>
      <c r="D25" s="22">
        <v>1</v>
      </c>
      <c r="E25" s="22">
        <v>1</v>
      </c>
      <c r="F25" s="23">
        <v>1</v>
      </c>
      <c r="G25" s="23">
        <v>2</v>
      </c>
      <c r="H25" s="22">
        <v>1</v>
      </c>
      <c r="I25" s="22">
        <v>2</v>
      </c>
      <c r="J25" s="23">
        <v>1</v>
      </c>
      <c r="K25" s="23">
        <v>2</v>
      </c>
      <c r="L25" s="22">
        <v>1</v>
      </c>
      <c r="M25" s="22">
        <v>1</v>
      </c>
      <c r="N25" s="23">
        <v>1</v>
      </c>
      <c r="O25" s="23">
        <v>1</v>
      </c>
      <c r="P25" s="22">
        <v>1</v>
      </c>
      <c r="Q25" s="22">
        <v>2</v>
      </c>
      <c r="R25" s="23">
        <v>1</v>
      </c>
      <c r="S25" s="23">
        <v>2</v>
      </c>
      <c r="T25" s="22">
        <v>1</v>
      </c>
      <c r="U25" s="22">
        <v>2</v>
      </c>
      <c r="V25" s="23">
        <v>1</v>
      </c>
      <c r="W25" s="23">
        <v>2</v>
      </c>
      <c r="X25" s="22">
        <v>1</v>
      </c>
      <c r="Y25" s="22">
        <v>1</v>
      </c>
      <c r="Z25" s="23">
        <v>1</v>
      </c>
      <c r="AA25" s="23">
        <v>1</v>
      </c>
      <c r="AB25" s="22"/>
      <c r="AC25" s="22"/>
      <c r="AD25" s="26">
        <f t="shared" si="0"/>
        <v>0</v>
      </c>
      <c r="AE25" s="29">
        <f t="shared" si="1"/>
        <v>19</v>
      </c>
      <c r="AF25" s="26" t="str">
        <f t="shared" si="2"/>
        <v>ANO</v>
      </c>
      <c r="AG25" s="26" t="str">
        <f t="shared" si="3"/>
        <v>ANO</v>
      </c>
      <c r="AH25" s="26" t="s">
        <v>36</v>
      </c>
      <c r="AI25" s="27">
        <f t="shared" si="4"/>
        <v>1</v>
      </c>
      <c r="AJ25" s="27">
        <f t="shared" si="5"/>
        <v>2</v>
      </c>
      <c r="AK25" s="26"/>
    </row>
    <row r="26" spans="1:37" x14ac:dyDescent="0.25">
      <c r="A26" s="20">
        <v>22</v>
      </c>
      <c r="B26" s="21" t="s">
        <v>77</v>
      </c>
      <c r="C26" s="21" t="s">
        <v>43</v>
      </c>
      <c r="D26" s="22">
        <v>1</v>
      </c>
      <c r="E26" s="22">
        <v>2</v>
      </c>
      <c r="F26" s="23">
        <v>1</v>
      </c>
      <c r="G26" s="23">
        <v>2</v>
      </c>
      <c r="H26" s="22">
        <v>1</v>
      </c>
      <c r="I26" s="22">
        <v>2</v>
      </c>
      <c r="J26" s="23">
        <v>1</v>
      </c>
      <c r="K26" s="23">
        <v>2</v>
      </c>
      <c r="L26" s="22">
        <v>1</v>
      </c>
      <c r="M26" s="22">
        <v>2</v>
      </c>
      <c r="N26" s="23">
        <v>1</v>
      </c>
      <c r="O26" s="23">
        <v>2</v>
      </c>
      <c r="P26" s="22">
        <v>1</v>
      </c>
      <c r="Q26" s="22">
        <v>2</v>
      </c>
      <c r="R26" s="23">
        <v>1</v>
      </c>
      <c r="S26" s="23">
        <v>2</v>
      </c>
      <c r="T26" s="22">
        <v>1</v>
      </c>
      <c r="U26" s="22">
        <v>2</v>
      </c>
      <c r="V26" s="23">
        <v>1</v>
      </c>
      <c r="W26" s="23">
        <v>2</v>
      </c>
      <c r="X26" s="22">
        <v>1</v>
      </c>
      <c r="Y26" s="22">
        <v>2</v>
      </c>
      <c r="Z26" s="23">
        <v>1</v>
      </c>
      <c r="AA26" s="23">
        <v>2</v>
      </c>
      <c r="AB26" s="22"/>
      <c r="AC26" s="22"/>
      <c r="AD26" s="26">
        <f t="shared" si="0"/>
        <v>0</v>
      </c>
      <c r="AE26" s="29">
        <f t="shared" si="1"/>
        <v>24</v>
      </c>
      <c r="AF26" s="26" t="str">
        <f t="shared" si="2"/>
        <v>ANO</v>
      </c>
      <c r="AG26" s="26" t="str">
        <f t="shared" si="3"/>
        <v>ANO</v>
      </c>
      <c r="AH26" s="26" t="s">
        <v>36</v>
      </c>
      <c r="AI26" s="27">
        <f t="shared" si="4"/>
        <v>1</v>
      </c>
      <c r="AJ26" s="27">
        <f t="shared" si="5"/>
        <v>2</v>
      </c>
      <c r="AK26" s="26">
        <v>1</v>
      </c>
    </row>
    <row r="27" spans="1:37" x14ac:dyDescent="0.25">
      <c r="A27" s="20">
        <v>23</v>
      </c>
      <c r="B27" s="21" t="s">
        <v>78</v>
      </c>
      <c r="C27" s="21" t="s">
        <v>79</v>
      </c>
      <c r="D27" s="22">
        <v>1</v>
      </c>
      <c r="E27" s="22">
        <v>1</v>
      </c>
      <c r="F27" s="23" t="s">
        <v>39</v>
      </c>
      <c r="G27" s="23"/>
      <c r="H27" s="22" t="s">
        <v>39</v>
      </c>
      <c r="I27" s="22"/>
      <c r="J27" s="23">
        <v>1</v>
      </c>
      <c r="K27" s="23">
        <v>0</v>
      </c>
      <c r="L27" s="22">
        <v>1</v>
      </c>
      <c r="M27" s="22">
        <v>0</v>
      </c>
      <c r="N27" s="23">
        <v>1</v>
      </c>
      <c r="O27" s="23">
        <v>0</v>
      </c>
      <c r="P27" s="22">
        <v>1</v>
      </c>
      <c r="Q27" s="22">
        <v>0</v>
      </c>
      <c r="R27" s="23">
        <v>1</v>
      </c>
      <c r="S27" s="23">
        <v>0</v>
      </c>
      <c r="T27" s="22" t="s">
        <v>39</v>
      </c>
      <c r="U27" s="22"/>
      <c r="V27" s="23" t="s">
        <v>39</v>
      </c>
      <c r="W27" s="23"/>
      <c r="X27" s="22" t="s">
        <v>39</v>
      </c>
      <c r="Y27" s="22"/>
      <c r="Z27" s="23"/>
      <c r="AA27" s="23"/>
      <c r="AB27" s="22"/>
      <c r="AC27" s="22"/>
      <c r="AD27" s="26">
        <f t="shared" si="0"/>
        <v>5</v>
      </c>
      <c r="AE27" s="29">
        <f t="shared" si="1"/>
        <v>1</v>
      </c>
      <c r="AF27" s="26" t="str">
        <f t="shared" si="2"/>
        <v>NE</v>
      </c>
      <c r="AG27" s="26" t="str">
        <f t="shared" si="3"/>
        <v>NE</v>
      </c>
      <c r="AH27" s="26" t="s">
        <v>80</v>
      </c>
      <c r="AI27" s="27">
        <f t="shared" si="4"/>
        <v>2</v>
      </c>
      <c r="AJ27" s="27">
        <f t="shared" si="5"/>
        <v>8</v>
      </c>
      <c r="AK27" s="26"/>
    </row>
    <row r="28" spans="1:37" x14ac:dyDescent="0.25">
      <c r="A28" s="20">
        <v>24</v>
      </c>
      <c r="B28" s="21" t="s">
        <v>81</v>
      </c>
      <c r="C28" s="21" t="s">
        <v>41</v>
      </c>
      <c r="D28" s="22">
        <v>1</v>
      </c>
      <c r="E28" s="22">
        <v>1</v>
      </c>
      <c r="F28" s="23">
        <v>1</v>
      </c>
      <c r="G28" s="23">
        <v>2</v>
      </c>
      <c r="H28" s="22" t="s">
        <v>39</v>
      </c>
      <c r="I28" s="22"/>
      <c r="J28" s="23">
        <v>1</v>
      </c>
      <c r="K28" s="23">
        <v>0</v>
      </c>
      <c r="L28" s="22">
        <v>1</v>
      </c>
      <c r="M28" s="22">
        <v>0</v>
      </c>
      <c r="N28" s="23">
        <v>1</v>
      </c>
      <c r="O28" s="23">
        <v>1</v>
      </c>
      <c r="P28" s="22">
        <v>1</v>
      </c>
      <c r="Q28" s="22">
        <v>1</v>
      </c>
      <c r="R28" s="23">
        <v>1</v>
      </c>
      <c r="S28" s="23">
        <v>0</v>
      </c>
      <c r="T28" s="22">
        <v>1</v>
      </c>
      <c r="U28" s="22">
        <v>0</v>
      </c>
      <c r="V28" s="23">
        <v>1</v>
      </c>
      <c r="W28" s="23">
        <v>2</v>
      </c>
      <c r="X28" s="22">
        <v>1</v>
      </c>
      <c r="Y28" s="22">
        <v>2</v>
      </c>
      <c r="Z28" s="23">
        <v>1</v>
      </c>
      <c r="AA28" s="23">
        <v>1</v>
      </c>
      <c r="AB28" s="22"/>
      <c r="AC28" s="22"/>
      <c r="AD28" s="26">
        <f t="shared" si="0"/>
        <v>1</v>
      </c>
      <c r="AE28" s="29">
        <f t="shared" si="1"/>
        <v>10</v>
      </c>
      <c r="AF28" s="26" t="str">
        <f t="shared" si="2"/>
        <v>ANO</v>
      </c>
      <c r="AG28" s="26" t="str">
        <f t="shared" si="3"/>
        <v>NE</v>
      </c>
      <c r="AH28" s="26" t="s">
        <v>36</v>
      </c>
      <c r="AI28" s="27">
        <f t="shared" si="4"/>
        <v>1</v>
      </c>
      <c r="AJ28" s="27">
        <f t="shared" si="5"/>
        <v>3</v>
      </c>
      <c r="AK28" s="26"/>
    </row>
    <row r="29" spans="1:37" x14ac:dyDescent="0.25">
      <c r="A29" s="28">
        <v>25</v>
      </c>
      <c r="B29" s="21" t="s">
        <v>82</v>
      </c>
      <c r="C29" s="21" t="s">
        <v>83</v>
      </c>
      <c r="D29" s="22">
        <v>1</v>
      </c>
      <c r="E29" s="22">
        <v>1</v>
      </c>
      <c r="F29" s="23">
        <v>1</v>
      </c>
      <c r="G29" s="23">
        <v>2</v>
      </c>
      <c r="H29" s="22">
        <v>1</v>
      </c>
      <c r="I29" s="22">
        <v>0</v>
      </c>
      <c r="J29" s="23" t="s">
        <v>39</v>
      </c>
      <c r="K29" s="23"/>
      <c r="L29" s="22">
        <v>1</v>
      </c>
      <c r="M29" s="22">
        <v>0</v>
      </c>
      <c r="N29" s="23" t="s">
        <v>39</v>
      </c>
      <c r="O29" s="23"/>
      <c r="P29" s="22" t="s">
        <v>84</v>
      </c>
      <c r="Q29" s="22"/>
      <c r="R29" s="23" t="s">
        <v>39</v>
      </c>
      <c r="S29" s="23"/>
      <c r="T29" s="22" t="s">
        <v>39</v>
      </c>
      <c r="U29" s="22"/>
      <c r="V29" s="23" t="s">
        <v>39</v>
      </c>
      <c r="W29" s="23"/>
      <c r="X29" s="22" t="s">
        <v>39</v>
      </c>
      <c r="Y29" s="22"/>
      <c r="Z29" s="23"/>
      <c r="AA29" s="23"/>
      <c r="AB29" s="22"/>
      <c r="AC29" s="22"/>
      <c r="AD29" s="26">
        <f t="shared" si="0"/>
        <v>7</v>
      </c>
      <c r="AE29" s="29">
        <f t="shared" si="1"/>
        <v>3</v>
      </c>
      <c r="AF29" s="26" t="str">
        <f t="shared" si="2"/>
        <v>NE</v>
      </c>
      <c r="AG29" s="26" t="str">
        <f t="shared" si="3"/>
        <v>NE</v>
      </c>
      <c r="AH29" s="23" t="s">
        <v>80</v>
      </c>
      <c r="AI29" s="27">
        <f t="shared" si="4"/>
        <v>2</v>
      </c>
      <c r="AJ29" s="27">
        <f t="shared" si="5"/>
        <v>10</v>
      </c>
      <c r="AK29" s="42"/>
    </row>
    <row r="30" spans="1:37" x14ac:dyDescent="0.25">
      <c r="A30" s="28">
        <v>26</v>
      </c>
      <c r="B30" s="21" t="s">
        <v>85</v>
      </c>
      <c r="C30" s="21" t="s">
        <v>86</v>
      </c>
      <c r="D30" s="22">
        <v>1</v>
      </c>
      <c r="E30" s="22">
        <v>1</v>
      </c>
      <c r="F30" s="23">
        <v>1</v>
      </c>
      <c r="G30" s="23">
        <v>2</v>
      </c>
      <c r="H30" s="22">
        <v>1</v>
      </c>
      <c r="I30" s="22">
        <v>1</v>
      </c>
      <c r="J30" s="23">
        <v>1</v>
      </c>
      <c r="K30" s="23">
        <v>2</v>
      </c>
      <c r="L30" s="22">
        <v>1</v>
      </c>
      <c r="M30" s="22">
        <v>2</v>
      </c>
      <c r="N30" s="23">
        <v>1</v>
      </c>
      <c r="O30" s="23">
        <v>2</v>
      </c>
      <c r="P30" s="22" t="s">
        <v>39</v>
      </c>
      <c r="Q30" s="22"/>
      <c r="R30" s="23">
        <v>1</v>
      </c>
      <c r="S30" s="23">
        <v>1</v>
      </c>
      <c r="T30" s="22">
        <v>1</v>
      </c>
      <c r="U30" s="22">
        <v>2</v>
      </c>
      <c r="V30" s="23" t="s">
        <v>39</v>
      </c>
      <c r="W30" s="23"/>
      <c r="X30" s="22">
        <v>1</v>
      </c>
      <c r="Y30" s="22">
        <v>2</v>
      </c>
      <c r="Z30" s="23">
        <v>1</v>
      </c>
      <c r="AA30" s="23">
        <v>1</v>
      </c>
      <c r="AB30" s="22"/>
      <c r="AC30" s="22"/>
      <c r="AD30" s="26">
        <f t="shared" si="0"/>
        <v>2</v>
      </c>
      <c r="AE30" s="29">
        <f t="shared" si="1"/>
        <v>16</v>
      </c>
      <c r="AF30" s="26" t="str">
        <f t="shared" si="2"/>
        <v>ANO</v>
      </c>
      <c r="AG30" s="26" t="str">
        <f t="shared" si="3"/>
        <v>ANO</v>
      </c>
      <c r="AH30" s="26" t="s">
        <v>36</v>
      </c>
      <c r="AI30" s="27">
        <f t="shared" si="4"/>
        <v>1</v>
      </c>
      <c r="AJ30" s="27">
        <f t="shared" si="5"/>
        <v>4</v>
      </c>
      <c r="AK30" s="26"/>
    </row>
    <row r="31" spans="1:37" x14ac:dyDescent="0.25">
      <c r="A31" s="28">
        <v>27</v>
      </c>
      <c r="B31" s="21" t="s">
        <v>87</v>
      </c>
      <c r="C31" s="21" t="s">
        <v>74</v>
      </c>
      <c r="D31" s="22">
        <v>1</v>
      </c>
      <c r="E31" s="22">
        <v>1</v>
      </c>
      <c r="F31" s="23">
        <v>1</v>
      </c>
      <c r="G31" s="23">
        <v>1</v>
      </c>
      <c r="H31" s="22">
        <v>1</v>
      </c>
      <c r="I31" s="22">
        <v>1</v>
      </c>
      <c r="J31" s="23">
        <v>1</v>
      </c>
      <c r="K31" s="23">
        <v>1</v>
      </c>
      <c r="L31" s="22">
        <v>1</v>
      </c>
      <c r="M31" s="22">
        <v>1</v>
      </c>
      <c r="N31" s="23">
        <v>1</v>
      </c>
      <c r="O31" s="23">
        <v>1</v>
      </c>
      <c r="P31" s="22">
        <v>1</v>
      </c>
      <c r="Q31" s="22">
        <v>2</v>
      </c>
      <c r="R31" s="23">
        <v>1</v>
      </c>
      <c r="S31" s="23">
        <v>0</v>
      </c>
      <c r="T31" s="22">
        <v>1</v>
      </c>
      <c r="U31" s="22">
        <v>2</v>
      </c>
      <c r="V31" s="23">
        <v>1</v>
      </c>
      <c r="W31" s="23">
        <v>2</v>
      </c>
      <c r="X31" s="22">
        <v>1</v>
      </c>
      <c r="Y31" s="22">
        <v>2</v>
      </c>
      <c r="Z31" s="23">
        <v>1</v>
      </c>
      <c r="AA31" s="23">
        <v>0.5</v>
      </c>
      <c r="AB31" s="22"/>
      <c r="AC31" s="22"/>
      <c r="AD31" s="26">
        <f t="shared" si="0"/>
        <v>0</v>
      </c>
      <c r="AE31" s="29">
        <f t="shared" si="1"/>
        <v>14.5</v>
      </c>
      <c r="AF31" s="26" t="str">
        <f t="shared" si="2"/>
        <v>ANO</v>
      </c>
      <c r="AG31" s="26" t="str">
        <f t="shared" si="3"/>
        <v>ANO</v>
      </c>
      <c r="AH31" s="26" t="s">
        <v>36</v>
      </c>
      <c r="AI31" s="27">
        <f t="shared" si="4"/>
        <v>1</v>
      </c>
      <c r="AJ31" s="27">
        <f t="shared" si="5"/>
        <v>2</v>
      </c>
      <c r="AK31" s="26"/>
    </row>
    <row r="32" spans="1:37" x14ac:dyDescent="0.25">
      <c r="A32" s="28">
        <v>28</v>
      </c>
      <c r="B32" s="21" t="s">
        <v>88</v>
      </c>
      <c r="C32" s="21" t="s">
        <v>65</v>
      </c>
      <c r="D32" s="22">
        <v>1</v>
      </c>
      <c r="E32" s="22">
        <v>1</v>
      </c>
      <c r="F32" s="23">
        <v>1</v>
      </c>
      <c r="G32" s="23">
        <v>0</v>
      </c>
      <c r="H32" s="22">
        <v>1</v>
      </c>
      <c r="I32" s="22">
        <v>1</v>
      </c>
      <c r="J32" s="23">
        <v>1</v>
      </c>
      <c r="K32" s="23">
        <v>1</v>
      </c>
      <c r="L32" s="22">
        <v>1</v>
      </c>
      <c r="M32" s="22">
        <v>0</v>
      </c>
      <c r="N32" s="23">
        <v>1</v>
      </c>
      <c r="O32" s="23">
        <v>2</v>
      </c>
      <c r="P32" s="22">
        <v>1</v>
      </c>
      <c r="Q32" s="22">
        <v>2</v>
      </c>
      <c r="R32" s="23">
        <v>1</v>
      </c>
      <c r="S32" s="23">
        <v>0</v>
      </c>
      <c r="T32" s="22">
        <v>1</v>
      </c>
      <c r="U32" s="22">
        <v>0</v>
      </c>
      <c r="V32" s="23" t="s">
        <v>39</v>
      </c>
      <c r="W32" s="23"/>
      <c r="X32" s="22">
        <v>1</v>
      </c>
      <c r="Y32" s="22">
        <v>2</v>
      </c>
      <c r="Z32" s="23">
        <v>1</v>
      </c>
      <c r="AA32" s="23">
        <v>1</v>
      </c>
      <c r="AB32" s="22"/>
      <c r="AC32" s="22"/>
      <c r="AD32" s="26">
        <f t="shared" si="0"/>
        <v>1</v>
      </c>
      <c r="AE32" s="29">
        <f t="shared" si="1"/>
        <v>10</v>
      </c>
      <c r="AF32" s="26" t="str">
        <f t="shared" si="2"/>
        <v>ANO</v>
      </c>
      <c r="AG32" s="26" t="str">
        <f t="shared" si="3"/>
        <v>NE</v>
      </c>
      <c r="AH32" s="26" t="s">
        <v>36</v>
      </c>
      <c r="AI32" s="27">
        <f t="shared" si="4"/>
        <v>1</v>
      </c>
      <c r="AJ32" s="27">
        <f t="shared" si="5"/>
        <v>3</v>
      </c>
      <c r="AK32" s="26"/>
    </row>
    <row r="33" spans="1:37" x14ac:dyDescent="0.25">
      <c r="A33" s="28">
        <v>29</v>
      </c>
      <c r="B33" s="21" t="s">
        <v>89</v>
      </c>
      <c r="C33" s="21" t="s">
        <v>65</v>
      </c>
      <c r="D33" s="22">
        <v>1</v>
      </c>
      <c r="E33" s="22">
        <v>1</v>
      </c>
      <c r="F33" s="23">
        <v>1</v>
      </c>
      <c r="G33" s="23">
        <v>2</v>
      </c>
      <c r="H33" s="22">
        <v>1</v>
      </c>
      <c r="I33" s="22">
        <v>2</v>
      </c>
      <c r="J33" s="23">
        <v>1</v>
      </c>
      <c r="K33" s="23">
        <v>2</v>
      </c>
      <c r="L33" s="22">
        <v>1</v>
      </c>
      <c r="M33" s="22">
        <v>0</v>
      </c>
      <c r="N33" s="23">
        <v>1</v>
      </c>
      <c r="O33" s="23">
        <v>2</v>
      </c>
      <c r="P33" s="22">
        <v>1</v>
      </c>
      <c r="Q33" s="22">
        <v>2</v>
      </c>
      <c r="R33" s="23">
        <v>1</v>
      </c>
      <c r="S33" s="23">
        <v>2</v>
      </c>
      <c r="T33" s="22">
        <v>1</v>
      </c>
      <c r="U33" s="22">
        <v>1</v>
      </c>
      <c r="V33" s="23">
        <v>1</v>
      </c>
      <c r="W33" s="23">
        <v>2</v>
      </c>
      <c r="X33" s="22">
        <v>1</v>
      </c>
      <c r="Y33" s="22">
        <v>1</v>
      </c>
      <c r="Z33" s="23">
        <v>1</v>
      </c>
      <c r="AA33" s="23">
        <v>0.5</v>
      </c>
      <c r="AB33" s="22"/>
      <c r="AC33" s="22"/>
      <c r="AD33" s="26">
        <f t="shared" si="0"/>
        <v>0</v>
      </c>
      <c r="AE33" s="29">
        <f t="shared" si="1"/>
        <v>17.5</v>
      </c>
      <c r="AF33" s="26" t="str">
        <f t="shared" si="2"/>
        <v>ANO</v>
      </c>
      <c r="AG33" s="26" t="str">
        <f t="shared" si="3"/>
        <v>ANO</v>
      </c>
      <c r="AH33" s="26" t="s">
        <v>36</v>
      </c>
      <c r="AI33" s="27">
        <f t="shared" si="4"/>
        <v>1</v>
      </c>
      <c r="AJ33" s="27">
        <f t="shared" si="5"/>
        <v>2</v>
      </c>
      <c r="AK33" s="26">
        <v>1</v>
      </c>
    </row>
    <row r="34" spans="1:37" x14ac:dyDescent="0.25">
      <c r="A34" s="28">
        <v>30</v>
      </c>
      <c r="B34" s="21" t="s">
        <v>90</v>
      </c>
      <c r="C34" s="21" t="s">
        <v>91</v>
      </c>
      <c r="D34" s="22">
        <v>1</v>
      </c>
      <c r="E34" s="22">
        <v>1</v>
      </c>
      <c r="F34" s="23">
        <v>1</v>
      </c>
      <c r="G34" s="23">
        <v>2</v>
      </c>
      <c r="H34" s="22">
        <v>1</v>
      </c>
      <c r="I34" s="22">
        <v>2</v>
      </c>
      <c r="J34" s="23">
        <v>1</v>
      </c>
      <c r="K34" s="23">
        <v>0</v>
      </c>
      <c r="L34" s="22">
        <v>1</v>
      </c>
      <c r="M34" s="22">
        <v>0</v>
      </c>
      <c r="N34" s="23">
        <v>1</v>
      </c>
      <c r="O34" s="23">
        <v>2</v>
      </c>
      <c r="P34" s="22">
        <v>1</v>
      </c>
      <c r="Q34" s="22">
        <v>1</v>
      </c>
      <c r="R34" s="23">
        <v>1</v>
      </c>
      <c r="S34" s="23">
        <v>2</v>
      </c>
      <c r="T34" s="22">
        <v>1</v>
      </c>
      <c r="U34" s="22">
        <v>2</v>
      </c>
      <c r="V34" s="23">
        <v>1</v>
      </c>
      <c r="W34" s="23">
        <v>2</v>
      </c>
      <c r="X34" s="22">
        <v>1</v>
      </c>
      <c r="Y34" s="22">
        <v>1</v>
      </c>
      <c r="Z34" s="23">
        <v>1</v>
      </c>
      <c r="AA34" s="23">
        <v>1.5</v>
      </c>
      <c r="AB34" s="22"/>
      <c r="AC34" s="22"/>
      <c r="AD34" s="26">
        <f t="shared" si="0"/>
        <v>0</v>
      </c>
      <c r="AE34" s="29">
        <f t="shared" si="1"/>
        <v>16.5</v>
      </c>
      <c r="AF34" s="26" t="str">
        <f t="shared" si="2"/>
        <v>ANO</v>
      </c>
      <c r="AG34" s="26" t="str">
        <f t="shared" si="3"/>
        <v>ANO</v>
      </c>
      <c r="AH34" s="26" t="s">
        <v>36</v>
      </c>
      <c r="AI34" s="27">
        <f t="shared" si="4"/>
        <v>1</v>
      </c>
      <c r="AJ34" s="27">
        <f t="shared" si="5"/>
        <v>2</v>
      </c>
      <c r="AK34" s="26"/>
    </row>
    <row r="35" spans="1:37" x14ac:dyDescent="0.25">
      <c r="A35" s="28">
        <f t="shared" ref="A35:A40" si="6">A34+1</f>
        <v>31</v>
      </c>
      <c r="B35" s="21" t="s">
        <v>92</v>
      </c>
      <c r="C35" s="21" t="s">
        <v>93</v>
      </c>
      <c r="D35" s="22">
        <v>1</v>
      </c>
      <c r="E35" s="22"/>
      <c r="F35" s="23">
        <v>1</v>
      </c>
      <c r="G35" s="23">
        <v>1</v>
      </c>
      <c r="H35" s="22">
        <v>1</v>
      </c>
      <c r="I35" s="22">
        <v>2</v>
      </c>
      <c r="J35" s="23">
        <v>1</v>
      </c>
      <c r="K35" s="23">
        <v>0</v>
      </c>
      <c r="L35" s="22">
        <v>1</v>
      </c>
      <c r="M35" s="22">
        <v>2</v>
      </c>
      <c r="N35" s="23" t="s">
        <v>39</v>
      </c>
      <c r="O35" s="23"/>
      <c r="P35" s="22">
        <v>1</v>
      </c>
      <c r="Q35" s="22">
        <v>2</v>
      </c>
      <c r="R35" s="23">
        <v>1</v>
      </c>
      <c r="S35" s="23">
        <v>0</v>
      </c>
      <c r="T35" s="22">
        <v>1</v>
      </c>
      <c r="U35" s="22">
        <v>1</v>
      </c>
      <c r="V35" s="23">
        <v>1</v>
      </c>
      <c r="W35" s="23">
        <v>2</v>
      </c>
      <c r="X35" s="22">
        <v>1</v>
      </c>
      <c r="Y35" s="22">
        <v>0</v>
      </c>
      <c r="Z35" s="23">
        <v>1</v>
      </c>
      <c r="AA35" s="23">
        <v>2</v>
      </c>
      <c r="AB35" s="22"/>
      <c r="AC35" s="22"/>
      <c r="AD35" s="26">
        <f t="shared" si="0"/>
        <v>1</v>
      </c>
      <c r="AE35" s="29">
        <f t="shared" si="1"/>
        <v>12</v>
      </c>
      <c r="AF35" s="26" t="str">
        <f t="shared" si="2"/>
        <v>ANO</v>
      </c>
      <c r="AG35" s="26" t="str">
        <f t="shared" si="3"/>
        <v>ANO</v>
      </c>
      <c r="AH35" s="26"/>
      <c r="AI35" s="27">
        <f t="shared" si="4"/>
        <v>1</v>
      </c>
      <c r="AJ35" s="27">
        <f t="shared" si="5"/>
        <v>4</v>
      </c>
      <c r="AK35" s="26">
        <v>1</v>
      </c>
    </row>
    <row r="36" spans="1:37" x14ac:dyDescent="0.25">
      <c r="A36" s="28">
        <f t="shared" si="6"/>
        <v>32</v>
      </c>
      <c r="B36" s="21" t="s">
        <v>94</v>
      </c>
      <c r="C36" s="21" t="s">
        <v>95</v>
      </c>
      <c r="D36" s="22">
        <v>1</v>
      </c>
      <c r="E36" s="22"/>
      <c r="F36" s="23">
        <v>1</v>
      </c>
      <c r="G36" s="23">
        <v>0</v>
      </c>
      <c r="H36" s="22">
        <v>1</v>
      </c>
      <c r="I36" s="22">
        <v>2</v>
      </c>
      <c r="J36" s="23">
        <v>1</v>
      </c>
      <c r="K36" s="23">
        <v>0</v>
      </c>
      <c r="L36" s="22">
        <v>1</v>
      </c>
      <c r="M36" s="22">
        <v>2</v>
      </c>
      <c r="N36" s="23">
        <v>1</v>
      </c>
      <c r="O36" s="23">
        <v>1</v>
      </c>
      <c r="P36" s="22">
        <v>1</v>
      </c>
      <c r="Q36" s="22">
        <v>2</v>
      </c>
      <c r="R36" s="23">
        <v>1</v>
      </c>
      <c r="S36" s="23">
        <v>2</v>
      </c>
      <c r="T36" s="22">
        <v>1</v>
      </c>
      <c r="U36" s="22">
        <v>1</v>
      </c>
      <c r="V36" s="23">
        <v>1</v>
      </c>
      <c r="W36" s="23">
        <v>0</v>
      </c>
      <c r="X36" s="22">
        <v>1</v>
      </c>
      <c r="Y36" s="22">
        <v>1.5</v>
      </c>
      <c r="Z36" s="23">
        <v>1</v>
      </c>
      <c r="AA36" s="23">
        <v>2</v>
      </c>
      <c r="AB36" s="22"/>
      <c r="AC36" s="22"/>
      <c r="AD36" s="26">
        <f t="shared" si="0"/>
        <v>0</v>
      </c>
      <c r="AE36" s="29">
        <f t="shared" si="1"/>
        <v>13.5</v>
      </c>
      <c r="AF36" s="26" t="str">
        <f t="shared" si="2"/>
        <v>ANO</v>
      </c>
      <c r="AG36" s="26" t="str">
        <f t="shared" si="3"/>
        <v>ANO</v>
      </c>
      <c r="AH36" s="26"/>
      <c r="AI36" s="27">
        <f t="shared" si="4"/>
        <v>1</v>
      </c>
      <c r="AJ36" s="27">
        <f t="shared" si="5"/>
        <v>3</v>
      </c>
      <c r="AK36" s="26">
        <v>1</v>
      </c>
    </row>
    <row r="37" spans="1:37" x14ac:dyDescent="0.25">
      <c r="A37" s="28">
        <f t="shared" si="6"/>
        <v>33</v>
      </c>
      <c r="B37" s="21" t="s">
        <v>96</v>
      </c>
      <c r="C37" s="21" t="s">
        <v>74</v>
      </c>
      <c r="D37" s="22">
        <v>1</v>
      </c>
      <c r="E37" s="22"/>
      <c r="F37" s="23">
        <v>1</v>
      </c>
      <c r="G37" s="23">
        <v>0</v>
      </c>
      <c r="H37" s="22">
        <v>1</v>
      </c>
      <c r="I37" s="22">
        <v>1</v>
      </c>
      <c r="J37" s="23">
        <v>1</v>
      </c>
      <c r="K37" s="23">
        <v>2</v>
      </c>
      <c r="L37" s="22">
        <v>1</v>
      </c>
      <c r="M37" s="22">
        <v>2</v>
      </c>
      <c r="N37" s="23">
        <v>1</v>
      </c>
      <c r="O37" s="23">
        <v>2</v>
      </c>
      <c r="P37" s="22">
        <v>1</v>
      </c>
      <c r="Q37" s="22">
        <v>1</v>
      </c>
      <c r="R37" s="23">
        <v>1</v>
      </c>
      <c r="S37" s="23">
        <v>2</v>
      </c>
      <c r="T37" s="22" t="s">
        <v>39</v>
      </c>
      <c r="U37" s="22"/>
      <c r="V37" s="23">
        <v>1</v>
      </c>
      <c r="W37" s="23">
        <v>1</v>
      </c>
      <c r="X37" s="22">
        <v>1</v>
      </c>
      <c r="Y37" s="22">
        <v>1</v>
      </c>
      <c r="Z37" s="23">
        <v>1</v>
      </c>
      <c r="AA37" s="23">
        <v>2</v>
      </c>
      <c r="AB37" s="22"/>
      <c r="AC37" s="22"/>
      <c r="AD37" s="26">
        <f t="shared" si="0"/>
        <v>1</v>
      </c>
      <c r="AE37" s="29">
        <f t="shared" si="1"/>
        <v>14</v>
      </c>
      <c r="AF37" s="26" t="str">
        <f t="shared" si="2"/>
        <v>ANO</v>
      </c>
      <c r="AG37" s="26" t="str">
        <f t="shared" si="3"/>
        <v>ANO</v>
      </c>
      <c r="AH37" s="26"/>
      <c r="AI37" s="27">
        <f t="shared" si="4"/>
        <v>1</v>
      </c>
      <c r="AJ37" s="27">
        <f t="shared" si="5"/>
        <v>4</v>
      </c>
      <c r="AK37" s="26">
        <v>1</v>
      </c>
    </row>
    <row r="38" spans="1:37" x14ac:dyDescent="0.25">
      <c r="A38" s="28">
        <f t="shared" si="6"/>
        <v>34</v>
      </c>
      <c r="B38" s="21" t="s">
        <v>97</v>
      </c>
      <c r="C38" s="21" t="s">
        <v>98</v>
      </c>
      <c r="D38" s="22">
        <v>1</v>
      </c>
      <c r="E38" s="22"/>
      <c r="F38" s="23">
        <v>1</v>
      </c>
      <c r="G38" s="23">
        <v>0</v>
      </c>
      <c r="H38" s="22">
        <v>1</v>
      </c>
      <c r="I38" s="22">
        <v>0</v>
      </c>
      <c r="J38" s="23">
        <v>1</v>
      </c>
      <c r="K38" s="23">
        <v>0</v>
      </c>
      <c r="L38" s="22">
        <v>1</v>
      </c>
      <c r="M38" s="22">
        <v>2</v>
      </c>
      <c r="N38" s="23">
        <v>1</v>
      </c>
      <c r="O38" s="23">
        <v>1</v>
      </c>
      <c r="P38" s="22">
        <v>1</v>
      </c>
      <c r="Q38" s="22">
        <v>2</v>
      </c>
      <c r="R38" s="23">
        <v>1</v>
      </c>
      <c r="S38" s="23">
        <v>2</v>
      </c>
      <c r="T38" s="22">
        <v>1</v>
      </c>
      <c r="U38" s="22">
        <v>2</v>
      </c>
      <c r="V38" s="23">
        <v>1</v>
      </c>
      <c r="W38" s="23">
        <v>1</v>
      </c>
      <c r="X38" s="22">
        <v>1</v>
      </c>
      <c r="Y38" s="22">
        <v>1</v>
      </c>
      <c r="Z38" s="23">
        <v>1</v>
      </c>
      <c r="AA38" s="23">
        <v>2</v>
      </c>
      <c r="AB38" s="22"/>
      <c r="AC38" s="22"/>
      <c r="AD38" s="26">
        <f t="shared" si="0"/>
        <v>0</v>
      </c>
      <c r="AE38" s="29">
        <f t="shared" si="1"/>
        <v>13</v>
      </c>
      <c r="AF38" s="26" t="str">
        <f t="shared" si="2"/>
        <v>ANO</v>
      </c>
      <c r="AG38" s="26" t="str">
        <f t="shared" si="3"/>
        <v>ANO</v>
      </c>
      <c r="AH38" s="26"/>
      <c r="AI38" s="27">
        <f t="shared" si="4"/>
        <v>1</v>
      </c>
      <c r="AJ38" s="27">
        <f t="shared" si="5"/>
        <v>3</v>
      </c>
      <c r="AK38" s="26"/>
    </row>
    <row r="39" spans="1:37" x14ac:dyDescent="0.25">
      <c r="A39" s="28">
        <f t="shared" si="6"/>
        <v>35</v>
      </c>
      <c r="B39" s="21" t="s">
        <v>99</v>
      </c>
      <c r="C39" s="21" t="s">
        <v>100</v>
      </c>
      <c r="D39" s="22">
        <v>1</v>
      </c>
      <c r="E39" s="22"/>
      <c r="F39" s="23">
        <v>1</v>
      </c>
      <c r="G39" s="23">
        <v>0</v>
      </c>
      <c r="H39" s="22">
        <v>1</v>
      </c>
      <c r="I39" s="22">
        <v>0</v>
      </c>
      <c r="J39" s="23" t="s">
        <v>39</v>
      </c>
      <c r="K39" s="23"/>
      <c r="L39" s="22" t="s">
        <v>39</v>
      </c>
      <c r="M39" s="22"/>
      <c r="N39" s="23" t="s">
        <v>39</v>
      </c>
      <c r="O39" s="23"/>
      <c r="P39" s="22" t="s">
        <v>39</v>
      </c>
      <c r="Q39" s="22"/>
      <c r="R39" s="23"/>
      <c r="S39" s="23"/>
      <c r="T39" s="22"/>
      <c r="U39" s="22"/>
      <c r="V39" s="23"/>
      <c r="W39" s="23"/>
      <c r="X39" s="22"/>
      <c r="Y39" s="22"/>
      <c r="Z39" s="23"/>
      <c r="AA39" s="23"/>
      <c r="AB39" s="22"/>
      <c r="AC39" s="22"/>
      <c r="AD39" s="26">
        <f t="shared" si="0"/>
        <v>4</v>
      </c>
      <c r="AE39" s="29">
        <f t="shared" si="1"/>
        <v>0</v>
      </c>
      <c r="AF39" s="26" t="str">
        <f t="shared" si="2"/>
        <v>NE</v>
      </c>
      <c r="AG39" s="26" t="str">
        <f t="shared" si="3"/>
        <v>NE</v>
      </c>
      <c r="AH39" s="26" t="s">
        <v>80</v>
      </c>
      <c r="AI39" s="27">
        <f t="shared" si="4"/>
        <v>6</v>
      </c>
      <c r="AJ39" s="27">
        <f t="shared" si="5"/>
        <v>12</v>
      </c>
      <c r="AK39" s="26"/>
    </row>
    <row r="40" spans="1:37" x14ac:dyDescent="0.25">
      <c r="A40" s="28">
        <f t="shared" si="6"/>
        <v>36</v>
      </c>
      <c r="B40" s="21" t="s">
        <v>101</v>
      </c>
      <c r="C40" s="21" t="s">
        <v>102</v>
      </c>
      <c r="D40" s="22">
        <v>1</v>
      </c>
      <c r="E40" s="22">
        <v>1</v>
      </c>
      <c r="F40" s="23" t="s">
        <v>39</v>
      </c>
      <c r="G40" s="23"/>
      <c r="H40" s="22" t="s">
        <v>39</v>
      </c>
      <c r="I40" s="22"/>
      <c r="J40" s="23" t="s">
        <v>39</v>
      </c>
      <c r="K40" s="23"/>
      <c r="L40" s="22" t="s">
        <v>39</v>
      </c>
      <c r="M40" s="22"/>
      <c r="N40" s="23" t="s">
        <v>39</v>
      </c>
      <c r="O40" s="23"/>
      <c r="P40" s="22" t="s">
        <v>39</v>
      </c>
      <c r="Q40" s="22"/>
      <c r="R40" s="23"/>
      <c r="S40" s="23"/>
      <c r="T40" s="22"/>
      <c r="U40" s="22"/>
      <c r="V40" s="23"/>
      <c r="W40" s="23"/>
      <c r="X40" s="22"/>
      <c r="Y40" s="22"/>
      <c r="Z40" s="23"/>
      <c r="AA40" s="23"/>
      <c r="AB40" s="22"/>
      <c r="AC40" s="22"/>
      <c r="AD40" s="26">
        <f t="shared" si="0"/>
        <v>6</v>
      </c>
      <c r="AE40" s="29">
        <f t="shared" si="1"/>
        <v>1</v>
      </c>
      <c r="AF40" s="26" t="str">
        <f t="shared" si="2"/>
        <v>NE</v>
      </c>
      <c r="AG40" s="26" t="str">
        <f t="shared" si="3"/>
        <v>NE</v>
      </c>
      <c r="AH40" s="26" t="s">
        <v>80</v>
      </c>
      <c r="AI40" s="27">
        <f t="shared" si="4"/>
        <v>6</v>
      </c>
      <c r="AJ40" s="27">
        <f t="shared" si="5"/>
        <v>13</v>
      </c>
      <c r="AK40" s="26"/>
    </row>
    <row r="41" spans="1:37" x14ac:dyDescent="0.25">
      <c r="B41" t="s">
        <v>103</v>
      </c>
      <c r="C41" s="35" t="s">
        <v>104</v>
      </c>
      <c r="D41" t="s">
        <v>105</v>
      </c>
      <c r="L41" s="36" t="s">
        <v>106</v>
      </c>
      <c r="AE41" s="4"/>
    </row>
    <row r="42" spans="1:37" x14ac:dyDescent="0.25">
      <c r="C42" s="35" t="s">
        <v>107</v>
      </c>
      <c r="D42" t="s">
        <v>108</v>
      </c>
      <c r="L42" t="s">
        <v>109</v>
      </c>
      <c r="M42" t="s">
        <v>110</v>
      </c>
      <c r="P42" t="s">
        <v>111</v>
      </c>
      <c r="R42" t="s">
        <v>112</v>
      </c>
      <c r="AE42" s="4"/>
    </row>
    <row r="43" spans="1:37" ht="26.25" x14ac:dyDescent="0.4">
      <c r="A43" s="37" t="s">
        <v>113</v>
      </c>
      <c r="AE43" s="4"/>
    </row>
    <row r="44" spans="1:37" x14ac:dyDescent="0.25">
      <c r="A44" s="5"/>
      <c r="B44" s="6"/>
      <c r="C44" s="6"/>
      <c r="D44" s="121"/>
      <c r="E44" s="121"/>
      <c r="F44" s="120"/>
      <c r="G44" s="120"/>
      <c r="H44" s="121"/>
      <c r="I44" s="121"/>
      <c r="J44" s="120"/>
      <c r="K44" s="120"/>
      <c r="L44" s="121"/>
      <c r="M44" s="121"/>
      <c r="N44" s="120"/>
      <c r="O44" s="120"/>
      <c r="P44" s="121"/>
      <c r="Q44" s="121"/>
      <c r="R44" s="120"/>
      <c r="S44" s="120"/>
      <c r="T44" s="121"/>
      <c r="U44" s="121"/>
      <c r="V44" s="120"/>
      <c r="W44" s="120"/>
      <c r="X44" s="121"/>
      <c r="Y44" s="121"/>
      <c r="Z44" s="122"/>
      <c r="AA44" s="122"/>
      <c r="AB44" s="121"/>
      <c r="AC44" s="121"/>
      <c r="AD44" s="38"/>
    </row>
    <row r="45" spans="1:37" x14ac:dyDescent="0.25">
      <c r="A45" s="13"/>
      <c r="B45" s="13" t="s">
        <v>7</v>
      </c>
      <c r="C45" s="13" t="s">
        <v>8</v>
      </c>
      <c r="D45" s="123" t="s">
        <v>114</v>
      </c>
      <c r="E45" s="123"/>
      <c r="F45" s="123" t="s">
        <v>115</v>
      </c>
      <c r="G45" s="123"/>
      <c r="H45" s="123" t="s">
        <v>116</v>
      </c>
      <c r="I45" s="123"/>
      <c r="J45" s="123" t="s">
        <v>117</v>
      </c>
      <c r="K45" s="123"/>
      <c r="L45" s="123" t="s">
        <v>118</v>
      </c>
      <c r="M45" s="123"/>
      <c r="N45" s="123" t="s">
        <v>119</v>
      </c>
      <c r="O45" s="123"/>
      <c r="P45" s="123" t="s">
        <v>120</v>
      </c>
      <c r="Q45" s="123"/>
      <c r="R45" s="123" t="s">
        <v>121</v>
      </c>
      <c r="S45" s="123"/>
      <c r="T45" s="123" t="s">
        <v>122</v>
      </c>
      <c r="U45" s="123"/>
      <c r="V45" s="123" t="s">
        <v>123</v>
      </c>
      <c r="W45" s="123"/>
      <c r="X45" s="123" t="s">
        <v>124</v>
      </c>
      <c r="Y45" s="123"/>
      <c r="Z45" s="123" t="s">
        <v>125</v>
      </c>
      <c r="AA45" s="123"/>
      <c r="AB45" s="123" t="s">
        <v>126</v>
      </c>
      <c r="AC45" s="123"/>
      <c r="AD45" s="38"/>
    </row>
    <row r="46" spans="1:37" x14ac:dyDescent="0.25">
      <c r="A46" s="39">
        <v>1</v>
      </c>
      <c r="B46" s="40" t="str">
        <f>B5</f>
        <v>Brátová</v>
      </c>
      <c r="C46" s="40" t="str">
        <f>C5</f>
        <v>Iva</v>
      </c>
      <c r="D46" s="118" t="s">
        <v>127</v>
      </c>
      <c r="E46" s="118"/>
      <c r="F46" s="117" t="s">
        <v>128</v>
      </c>
      <c r="G46" s="117"/>
      <c r="H46" s="118"/>
      <c r="I46" s="118"/>
      <c r="J46" s="117" t="s">
        <v>129</v>
      </c>
      <c r="K46" s="117"/>
      <c r="L46" s="118"/>
      <c r="M46" s="118"/>
      <c r="N46" s="117" t="s">
        <v>130</v>
      </c>
      <c r="O46" s="117"/>
      <c r="P46" s="118"/>
      <c r="Q46" s="118"/>
      <c r="R46" s="117"/>
      <c r="S46" s="117"/>
      <c r="T46" s="118"/>
      <c r="U46" s="118"/>
      <c r="V46" s="117" t="s">
        <v>131</v>
      </c>
      <c r="W46" s="117"/>
      <c r="X46" s="118"/>
      <c r="Y46" s="118"/>
      <c r="Z46" s="117"/>
      <c r="AA46" s="117"/>
      <c r="AB46" s="118"/>
      <c r="AC46" s="118"/>
      <c r="AD46" s="41"/>
    </row>
    <row r="47" spans="1:37" x14ac:dyDescent="0.25">
      <c r="A47" s="39">
        <f t="shared" ref="A47:A81" si="7">A46+1</f>
        <v>2</v>
      </c>
      <c r="B47" s="40" t="str">
        <f t="shared" ref="B47:B81" si="8">B6</f>
        <v>Brožová</v>
      </c>
      <c r="C47" s="40" t="s">
        <v>38</v>
      </c>
      <c r="D47" s="118" t="s">
        <v>132</v>
      </c>
      <c r="E47" s="118"/>
      <c r="F47" s="117" t="s">
        <v>131</v>
      </c>
      <c r="G47" s="117"/>
      <c r="H47" s="118"/>
      <c r="I47" s="118"/>
      <c r="J47" s="117" t="s">
        <v>129</v>
      </c>
      <c r="K47" s="117"/>
      <c r="L47" s="118"/>
      <c r="M47" s="118"/>
      <c r="N47" s="117"/>
      <c r="O47" s="117"/>
      <c r="P47" s="118"/>
      <c r="Q47" s="118"/>
      <c r="R47" s="117"/>
      <c r="S47" s="117"/>
      <c r="T47" s="118"/>
      <c r="U47" s="118"/>
      <c r="V47" s="117"/>
      <c r="W47" s="117"/>
      <c r="X47" s="118"/>
      <c r="Y47" s="118"/>
      <c r="Z47" s="117"/>
      <c r="AA47" s="117"/>
      <c r="AB47" s="118"/>
      <c r="AC47" s="118"/>
      <c r="AD47" s="41"/>
    </row>
    <row r="48" spans="1:37" x14ac:dyDescent="0.25">
      <c r="A48" s="39">
        <f t="shared" si="7"/>
        <v>3</v>
      </c>
      <c r="B48" s="40" t="str">
        <f t="shared" si="8"/>
        <v>Čala</v>
      </c>
      <c r="C48" s="40" t="str">
        <f>C7</f>
        <v>Adam</v>
      </c>
      <c r="D48" s="118"/>
      <c r="E48" s="118"/>
      <c r="F48" s="117"/>
      <c r="G48" s="117"/>
      <c r="H48" s="118"/>
      <c r="I48" s="118"/>
      <c r="J48" s="117" t="s">
        <v>129</v>
      </c>
      <c r="K48" s="117"/>
      <c r="L48" s="118"/>
      <c r="M48" s="118"/>
      <c r="N48" s="117"/>
      <c r="O48" s="117"/>
      <c r="P48" s="118"/>
      <c r="Q48" s="118"/>
      <c r="R48" s="117"/>
      <c r="S48" s="117"/>
      <c r="T48" s="118"/>
      <c r="U48" s="118"/>
      <c r="V48" s="117"/>
      <c r="W48" s="117"/>
      <c r="X48" s="118"/>
      <c r="Y48" s="118"/>
      <c r="Z48" s="117"/>
      <c r="AA48" s="117"/>
      <c r="AB48" s="118"/>
      <c r="AC48" s="118"/>
      <c r="AD48" s="41"/>
    </row>
    <row r="49" spans="1:30" x14ac:dyDescent="0.25">
      <c r="A49" s="39">
        <f t="shared" si="7"/>
        <v>4</v>
      </c>
      <c r="B49" s="40" t="str">
        <f t="shared" si="8"/>
        <v>Dřízal</v>
      </c>
      <c r="C49" s="40" t="str">
        <f>C8</f>
        <v>Marek</v>
      </c>
      <c r="D49" s="119"/>
      <c r="E49" s="119"/>
      <c r="F49" s="117"/>
      <c r="G49" s="117"/>
      <c r="H49" s="118"/>
      <c r="I49" s="118"/>
      <c r="J49" s="117" t="s">
        <v>129</v>
      </c>
      <c r="K49" s="117"/>
      <c r="L49" s="118"/>
      <c r="M49" s="118"/>
      <c r="N49" s="117"/>
      <c r="O49" s="117"/>
      <c r="P49" s="118"/>
      <c r="Q49" s="118"/>
      <c r="R49" s="117"/>
      <c r="S49" s="117"/>
      <c r="T49" s="118"/>
      <c r="U49" s="118"/>
      <c r="V49" s="117"/>
      <c r="W49" s="117"/>
      <c r="X49" s="118"/>
      <c r="Y49" s="118"/>
      <c r="Z49" s="117"/>
      <c r="AA49" s="117"/>
      <c r="AB49" s="118"/>
      <c r="AC49" s="118"/>
      <c r="AD49" s="41"/>
    </row>
    <row r="50" spans="1:30" x14ac:dyDescent="0.25">
      <c r="A50" s="39">
        <f t="shared" si="7"/>
        <v>5</v>
      </c>
      <c r="B50" s="40" t="str">
        <f t="shared" si="8"/>
        <v>Garčic</v>
      </c>
      <c r="C50" s="40" t="str">
        <f>C9</f>
        <v>Zdeněk</v>
      </c>
      <c r="D50" s="119"/>
      <c r="E50" s="119"/>
      <c r="F50" s="117"/>
      <c r="G50" s="117"/>
      <c r="H50" s="118" t="s">
        <v>133</v>
      </c>
      <c r="I50" s="118"/>
      <c r="J50" s="117" t="s">
        <v>129</v>
      </c>
      <c r="K50" s="117"/>
      <c r="L50" s="118"/>
      <c r="M50" s="118"/>
      <c r="N50" s="117"/>
      <c r="O50" s="117"/>
      <c r="P50" s="118"/>
      <c r="Q50" s="118"/>
      <c r="R50" s="117"/>
      <c r="S50" s="117"/>
      <c r="T50" s="118"/>
      <c r="U50" s="118"/>
      <c r="V50" s="117"/>
      <c r="W50" s="117"/>
      <c r="X50" s="118"/>
      <c r="Y50" s="118"/>
      <c r="Z50" s="117"/>
      <c r="AA50" s="117"/>
      <c r="AB50" s="118"/>
      <c r="AC50" s="118"/>
      <c r="AD50" s="41"/>
    </row>
    <row r="51" spans="1:30" x14ac:dyDescent="0.25">
      <c r="A51" s="39">
        <f t="shared" si="7"/>
        <v>6</v>
      </c>
      <c r="B51" s="40" t="str">
        <f t="shared" si="8"/>
        <v>Jaklinová</v>
      </c>
      <c r="C51" s="40" t="s">
        <v>47</v>
      </c>
      <c r="D51" s="119"/>
      <c r="E51" s="119"/>
      <c r="F51" s="117"/>
      <c r="G51" s="117"/>
      <c r="H51" s="118"/>
      <c r="I51" s="118"/>
      <c r="J51" s="117" t="s">
        <v>129</v>
      </c>
      <c r="K51" s="117"/>
      <c r="L51" s="118"/>
      <c r="M51" s="118"/>
      <c r="N51" s="117"/>
      <c r="O51" s="117"/>
      <c r="P51" s="118"/>
      <c r="Q51" s="118"/>
      <c r="R51" s="117"/>
      <c r="S51" s="117"/>
      <c r="T51" s="118"/>
      <c r="U51" s="118"/>
      <c r="V51" s="117"/>
      <c r="W51" s="117"/>
      <c r="X51" s="118"/>
      <c r="Y51" s="118"/>
      <c r="Z51" s="117"/>
      <c r="AA51" s="117"/>
      <c r="AB51" s="118"/>
      <c r="AC51" s="118"/>
      <c r="AD51" s="41"/>
    </row>
    <row r="52" spans="1:30" x14ac:dyDescent="0.25">
      <c r="A52" s="39">
        <f t="shared" si="7"/>
        <v>7</v>
      </c>
      <c r="B52" s="40" t="str">
        <f t="shared" si="8"/>
        <v>Jakubec</v>
      </c>
      <c r="C52" s="40" t="str">
        <f>C11</f>
        <v>Tomáš</v>
      </c>
      <c r="D52" s="119" t="s">
        <v>132</v>
      </c>
      <c r="E52" s="119"/>
      <c r="F52" s="117" t="s">
        <v>128</v>
      </c>
      <c r="G52" s="117"/>
      <c r="H52" s="118"/>
      <c r="I52" s="118"/>
      <c r="J52" s="117" t="s">
        <v>129</v>
      </c>
      <c r="K52" s="117"/>
      <c r="L52" s="118"/>
      <c r="M52" s="118"/>
      <c r="N52" s="117"/>
      <c r="O52" s="117"/>
      <c r="P52" s="118"/>
      <c r="Q52" s="118"/>
      <c r="R52" s="117"/>
      <c r="S52" s="117"/>
      <c r="T52" s="118"/>
      <c r="U52" s="118"/>
      <c r="V52" s="117"/>
      <c r="W52" s="117"/>
      <c r="X52" s="118"/>
      <c r="Y52" s="118"/>
      <c r="Z52" s="117"/>
      <c r="AA52" s="117"/>
      <c r="AB52" s="118"/>
      <c r="AC52" s="118"/>
      <c r="AD52" s="41"/>
    </row>
    <row r="53" spans="1:30" x14ac:dyDescent="0.25">
      <c r="A53" s="39">
        <f t="shared" si="7"/>
        <v>8</v>
      </c>
      <c r="B53" s="40" t="str">
        <f t="shared" si="8"/>
        <v>Jarůšková</v>
      </c>
      <c r="C53" s="40" t="s">
        <v>51</v>
      </c>
      <c r="D53" s="119"/>
      <c r="E53" s="119"/>
      <c r="F53" s="117" t="s">
        <v>131</v>
      </c>
      <c r="G53" s="117"/>
      <c r="H53" s="118"/>
      <c r="I53" s="118"/>
      <c r="J53" s="117" t="s">
        <v>129</v>
      </c>
      <c r="K53" s="117"/>
      <c r="L53" s="118"/>
      <c r="M53" s="118"/>
      <c r="N53" s="117"/>
      <c r="O53" s="117"/>
      <c r="P53" s="118" t="s">
        <v>133</v>
      </c>
      <c r="Q53" s="118"/>
      <c r="R53" s="117"/>
      <c r="S53" s="117"/>
      <c r="T53" s="118"/>
      <c r="U53" s="118"/>
      <c r="V53" s="117" t="s">
        <v>133</v>
      </c>
      <c r="W53" s="117"/>
      <c r="X53" s="118"/>
      <c r="Y53" s="118"/>
      <c r="Z53" s="117"/>
      <c r="AA53" s="117"/>
      <c r="AB53" s="118"/>
      <c r="AC53" s="118"/>
      <c r="AD53" s="41"/>
    </row>
    <row r="54" spans="1:30" x14ac:dyDescent="0.25">
      <c r="A54" s="39">
        <f t="shared" si="7"/>
        <v>9</v>
      </c>
      <c r="B54" s="40" t="str">
        <f t="shared" si="8"/>
        <v>Košík</v>
      </c>
      <c r="C54" s="40" t="str">
        <f t="shared" ref="C54:C59" si="9">C13</f>
        <v>Václav</v>
      </c>
      <c r="D54" s="119"/>
      <c r="E54" s="119"/>
      <c r="F54" s="117" t="s">
        <v>134</v>
      </c>
      <c r="G54" s="117"/>
      <c r="H54" s="118"/>
      <c r="I54" s="118"/>
      <c r="J54" s="117" t="s">
        <v>129</v>
      </c>
      <c r="K54" s="117"/>
      <c r="L54" s="118"/>
      <c r="M54" s="118"/>
      <c r="N54" s="117" t="s">
        <v>130</v>
      </c>
      <c r="O54" s="117"/>
      <c r="P54" s="118"/>
      <c r="Q54" s="118"/>
      <c r="R54" s="117"/>
      <c r="S54" s="117"/>
      <c r="T54" s="118" t="s">
        <v>133</v>
      </c>
      <c r="U54" s="118"/>
      <c r="V54" s="117" t="s">
        <v>130</v>
      </c>
      <c r="W54" s="117"/>
      <c r="X54" s="118" t="s">
        <v>133</v>
      </c>
      <c r="Y54" s="118"/>
      <c r="Z54" s="117"/>
      <c r="AA54" s="117"/>
      <c r="AB54" s="118"/>
      <c r="AC54" s="118"/>
      <c r="AD54" s="41"/>
    </row>
    <row r="55" spans="1:30" x14ac:dyDescent="0.25">
      <c r="A55" s="39">
        <f t="shared" si="7"/>
        <v>10</v>
      </c>
      <c r="B55" s="40" t="str">
        <f t="shared" si="8"/>
        <v>Kováč</v>
      </c>
      <c r="C55" s="40" t="str">
        <f t="shared" si="9"/>
        <v>Teodor</v>
      </c>
      <c r="D55" s="119" t="s">
        <v>127</v>
      </c>
      <c r="E55" s="119"/>
      <c r="F55" s="117" t="s">
        <v>131</v>
      </c>
      <c r="G55" s="117"/>
      <c r="H55" s="118" t="s">
        <v>130</v>
      </c>
      <c r="I55" s="118"/>
      <c r="J55" s="117" t="s">
        <v>129</v>
      </c>
      <c r="K55" s="117"/>
      <c r="L55" s="118"/>
      <c r="M55" s="118"/>
      <c r="N55" s="117" t="s">
        <v>131</v>
      </c>
      <c r="O55" s="117"/>
      <c r="P55" s="118" t="s">
        <v>133</v>
      </c>
      <c r="Q55" s="118"/>
      <c r="R55" s="117" t="s">
        <v>133</v>
      </c>
      <c r="S55" s="117"/>
      <c r="T55" s="118"/>
      <c r="U55" s="118"/>
      <c r="V55" s="117" t="s">
        <v>130</v>
      </c>
      <c r="W55" s="117"/>
      <c r="X55" s="118" t="s">
        <v>133</v>
      </c>
      <c r="Y55" s="118"/>
      <c r="Z55" s="117"/>
      <c r="AA55" s="117"/>
      <c r="AB55" s="118"/>
      <c r="AC55" s="118"/>
      <c r="AD55" s="41"/>
    </row>
    <row r="56" spans="1:30" x14ac:dyDescent="0.25">
      <c r="A56" s="39">
        <f t="shared" si="7"/>
        <v>11</v>
      </c>
      <c r="B56" s="40" t="str">
        <f t="shared" si="8"/>
        <v>Oharek</v>
      </c>
      <c r="C56" s="40" t="str">
        <f t="shared" si="9"/>
        <v>Martin</v>
      </c>
      <c r="D56" s="119" t="s">
        <v>135</v>
      </c>
      <c r="E56" s="119"/>
      <c r="F56" s="117" t="s">
        <v>136</v>
      </c>
      <c r="G56" s="117"/>
      <c r="H56" s="118" t="s">
        <v>130</v>
      </c>
      <c r="I56" s="118"/>
      <c r="J56" s="117" t="s">
        <v>129</v>
      </c>
      <c r="K56" s="117"/>
      <c r="L56" s="118"/>
      <c r="M56" s="118"/>
      <c r="N56" s="117" t="s">
        <v>131</v>
      </c>
      <c r="O56" s="117"/>
      <c r="P56" s="118" t="s">
        <v>133</v>
      </c>
      <c r="Q56" s="118"/>
      <c r="R56" s="117" t="s">
        <v>130</v>
      </c>
      <c r="S56" s="117"/>
      <c r="T56" s="118" t="s">
        <v>133</v>
      </c>
      <c r="U56" s="118"/>
      <c r="V56" s="117" t="s">
        <v>130</v>
      </c>
      <c r="W56" s="117"/>
      <c r="X56" s="118"/>
      <c r="Y56" s="118"/>
      <c r="Z56" s="117" t="s">
        <v>133</v>
      </c>
      <c r="AA56" s="117"/>
      <c r="AB56" s="118"/>
      <c r="AC56" s="118"/>
      <c r="AD56" s="41"/>
    </row>
    <row r="57" spans="1:30" x14ac:dyDescent="0.25">
      <c r="A57" s="39">
        <f t="shared" si="7"/>
        <v>12</v>
      </c>
      <c r="B57" s="40" t="str">
        <f t="shared" si="8"/>
        <v>Páterek</v>
      </c>
      <c r="C57" s="40" t="str">
        <f t="shared" si="9"/>
        <v>Benjamín</v>
      </c>
      <c r="D57" s="119" t="s">
        <v>135</v>
      </c>
      <c r="E57" s="119"/>
      <c r="F57" s="117" t="s">
        <v>128</v>
      </c>
      <c r="G57" s="117"/>
      <c r="H57" s="118" t="s">
        <v>130</v>
      </c>
      <c r="I57" s="118"/>
      <c r="J57" s="117" t="s">
        <v>129</v>
      </c>
      <c r="K57" s="117"/>
      <c r="L57" s="118"/>
      <c r="M57" s="118"/>
      <c r="N57" s="117" t="s">
        <v>131</v>
      </c>
      <c r="O57" s="117"/>
      <c r="P57" s="118" t="s">
        <v>133</v>
      </c>
      <c r="Q57" s="118"/>
      <c r="R57" s="117" t="s">
        <v>130</v>
      </c>
      <c r="S57" s="117"/>
      <c r="T57" s="118" t="s">
        <v>133</v>
      </c>
      <c r="U57" s="118"/>
      <c r="V57" s="117" t="s">
        <v>130</v>
      </c>
      <c r="W57" s="117"/>
      <c r="X57" s="118"/>
      <c r="Y57" s="118"/>
      <c r="Z57" s="117"/>
      <c r="AA57" s="117"/>
      <c r="AB57" s="118"/>
      <c r="AC57" s="118"/>
      <c r="AD57" s="41"/>
    </row>
    <row r="58" spans="1:30" x14ac:dyDescent="0.25">
      <c r="A58" s="39">
        <f t="shared" si="7"/>
        <v>13</v>
      </c>
      <c r="B58" s="40" t="str">
        <f t="shared" si="8"/>
        <v>Šidlák</v>
      </c>
      <c r="C58" s="40" t="str">
        <f t="shared" si="9"/>
        <v>Darek</v>
      </c>
      <c r="D58" s="119"/>
      <c r="E58" s="119"/>
      <c r="F58" s="117"/>
      <c r="G58" s="117"/>
      <c r="H58" s="118"/>
      <c r="I58" s="118"/>
      <c r="J58" s="117" t="s">
        <v>129</v>
      </c>
      <c r="K58" s="117"/>
      <c r="L58" s="118"/>
      <c r="M58" s="118"/>
      <c r="N58" s="117"/>
      <c r="O58" s="117"/>
      <c r="P58" s="118"/>
      <c r="Q58" s="118"/>
      <c r="R58" s="117"/>
      <c r="S58" s="117"/>
      <c r="T58" s="118"/>
      <c r="U58" s="118"/>
      <c r="V58" s="117"/>
      <c r="W58" s="117"/>
      <c r="X58" s="118"/>
      <c r="Y58" s="118"/>
      <c r="Z58" s="117"/>
      <c r="AA58" s="117"/>
      <c r="AB58" s="118"/>
      <c r="AC58" s="118"/>
      <c r="AD58" s="41"/>
    </row>
    <row r="59" spans="1:30" x14ac:dyDescent="0.25">
      <c r="A59" s="39">
        <f t="shared" si="7"/>
        <v>14</v>
      </c>
      <c r="B59" s="40" t="str">
        <f t="shared" si="8"/>
        <v>Šimon</v>
      </c>
      <c r="C59" s="40" t="str">
        <f t="shared" si="9"/>
        <v>Jáchym</v>
      </c>
      <c r="D59" s="119"/>
      <c r="E59" s="119"/>
      <c r="F59" s="117"/>
      <c r="G59" s="117"/>
      <c r="H59" s="118"/>
      <c r="I59" s="118"/>
      <c r="J59" s="117" t="s">
        <v>129</v>
      </c>
      <c r="K59" s="117"/>
      <c r="L59" s="118"/>
      <c r="M59" s="118"/>
      <c r="N59" s="117"/>
      <c r="O59" s="117"/>
      <c r="P59" s="118"/>
      <c r="Q59" s="118"/>
      <c r="R59" s="117"/>
      <c r="S59" s="117"/>
      <c r="T59" s="118"/>
      <c r="U59" s="118"/>
      <c r="V59" s="117"/>
      <c r="W59" s="117"/>
      <c r="X59" s="118"/>
      <c r="Y59" s="118"/>
      <c r="Z59" s="117"/>
      <c r="AA59" s="117"/>
      <c r="AB59" s="118"/>
      <c r="AC59" s="118"/>
      <c r="AD59" s="41"/>
    </row>
    <row r="60" spans="1:30" x14ac:dyDescent="0.25">
      <c r="A60" s="39">
        <f t="shared" si="7"/>
        <v>15</v>
      </c>
      <c r="B60" s="40" t="str">
        <f t="shared" si="8"/>
        <v>Šulta</v>
      </c>
      <c r="C60" s="40" t="s">
        <v>65</v>
      </c>
      <c r="D60" s="119"/>
      <c r="E60" s="119"/>
      <c r="F60" s="117" t="s">
        <v>137</v>
      </c>
      <c r="G60" s="117"/>
      <c r="H60" s="118"/>
      <c r="I60" s="118"/>
      <c r="J60" s="117" t="s">
        <v>129</v>
      </c>
      <c r="K60" s="117"/>
      <c r="L60" s="118"/>
      <c r="M60" s="118"/>
      <c r="N60" s="117"/>
      <c r="O60" s="117"/>
      <c r="P60" s="118"/>
      <c r="Q60" s="118"/>
      <c r="R60" s="117"/>
      <c r="S60" s="117"/>
      <c r="T60" s="118"/>
      <c r="U60" s="118"/>
      <c r="V60" s="117"/>
      <c r="W60" s="117"/>
      <c r="X60" s="118"/>
      <c r="Y60" s="118"/>
      <c r="Z60" s="117"/>
      <c r="AA60" s="117"/>
      <c r="AB60" s="118"/>
      <c r="AC60" s="118"/>
      <c r="AD60" s="41"/>
    </row>
    <row r="61" spans="1:30" x14ac:dyDescent="0.25">
      <c r="A61" s="39">
        <f t="shared" si="7"/>
        <v>16</v>
      </c>
      <c r="B61" s="40" t="str">
        <f t="shared" si="8"/>
        <v>Tabachová</v>
      </c>
      <c r="C61" s="40" t="str">
        <f t="shared" ref="C61:C81" si="10">C20</f>
        <v>Zlata</v>
      </c>
      <c r="D61" s="119" t="s">
        <v>132</v>
      </c>
      <c r="E61" s="119"/>
      <c r="F61" s="117" t="s">
        <v>131</v>
      </c>
      <c r="G61" s="117"/>
      <c r="H61" s="118" t="s">
        <v>133</v>
      </c>
      <c r="I61" s="118"/>
      <c r="J61" s="117" t="s">
        <v>138</v>
      </c>
      <c r="K61" s="117"/>
      <c r="L61" s="118"/>
      <c r="M61" s="118"/>
      <c r="N61" s="117"/>
      <c r="O61" s="117"/>
      <c r="P61" s="118"/>
      <c r="Q61" s="118"/>
      <c r="R61" s="117"/>
      <c r="S61" s="117"/>
      <c r="T61" s="118"/>
      <c r="U61" s="118"/>
      <c r="V61" s="117"/>
      <c r="W61" s="117"/>
      <c r="X61" s="118"/>
      <c r="Y61" s="118"/>
      <c r="Z61" s="117"/>
      <c r="AA61" s="117"/>
      <c r="AB61" s="118"/>
      <c r="AC61" s="118"/>
    </row>
    <row r="62" spans="1:30" x14ac:dyDescent="0.25">
      <c r="A62" s="39">
        <f t="shared" si="7"/>
        <v>17</v>
      </c>
      <c r="B62" s="40" t="str">
        <f t="shared" si="8"/>
        <v>Tichavský</v>
      </c>
      <c r="C62" s="40" t="str">
        <f t="shared" si="10"/>
        <v>Jan</v>
      </c>
      <c r="D62" s="119"/>
      <c r="E62" s="119"/>
      <c r="F62" s="117"/>
      <c r="G62" s="117"/>
      <c r="H62" s="118"/>
      <c r="I62" s="118"/>
      <c r="J62" s="117" t="s">
        <v>129</v>
      </c>
      <c r="K62" s="117"/>
      <c r="L62" s="118"/>
      <c r="M62" s="118"/>
      <c r="N62" s="117" t="s">
        <v>130</v>
      </c>
      <c r="O62" s="117"/>
      <c r="P62" s="118"/>
      <c r="Q62" s="118"/>
      <c r="R62" s="117" t="s">
        <v>130</v>
      </c>
      <c r="S62" s="117"/>
      <c r="T62" s="118"/>
      <c r="U62" s="118"/>
      <c r="V62" s="117"/>
      <c r="W62" s="117"/>
      <c r="X62" s="118"/>
      <c r="Y62" s="118"/>
      <c r="Z62" s="117"/>
      <c r="AA62" s="117"/>
      <c r="AB62" s="118"/>
      <c r="AC62" s="118"/>
    </row>
    <row r="63" spans="1:30" x14ac:dyDescent="0.25">
      <c r="A63" s="39">
        <f t="shared" si="7"/>
        <v>18</v>
      </c>
      <c r="B63" s="40" t="str">
        <f t="shared" si="8"/>
        <v>Till</v>
      </c>
      <c r="C63" s="40" t="str">
        <f t="shared" si="10"/>
        <v>Daniel</v>
      </c>
      <c r="D63" s="119" t="s">
        <v>132</v>
      </c>
      <c r="E63" s="119"/>
      <c r="F63" s="117"/>
      <c r="G63" s="117"/>
      <c r="H63" s="118" t="s">
        <v>130</v>
      </c>
      <c r="I63" s="118"/>
      <c r="J63" s="117" t="s">
        <v>129</v>
      </c>
      <c r="K63" s="117"/>
      <c r="L63" s="118"/>
      <c r="M63" s="118"/>
      <c r="N63" s="117" t="s">
        <v>130</v>
      </c>
      <c r="O63" s="117"/>
      <c r="P63" s="118" t="s">
        <v>133</v>
      </c>
      <c r="Q63" s="118"/>
      <c r="R63" s="117" t="s">
        <v>137</v>
      </c>
      <c r="S63" s="117"/>
      <c r="T63" s="118"/>
      <c r="U63" s="118"/>
      <c r="V63" s="117"/>
      <c r="W63" s="117"/>
      <c r="X63" s="118"/>
      <c r="Y63" s="118"/>
      <c r="Z63" s="117" t="s">
        <v>133</v>
      </c>
      <c r="AA63" s="117"/>
      <c r="AB63" s="118"/>
      <c r="AC63" s="118"/>
    </row>
    <row r="64" spans="1:30" x14ac:dyDescent="0.25">
      <c r="A64" s="39">
        <f t="shared" si="7"/>
        <v>19</v>
      </c>
      <c r="B64" s="40" t="str">
        <f t="shared" si="8"/>
        <v>Tobišková</v>
      </c>
      <c r="C64" s="40" t="str">
        <f t="shared" si="10"/>
        <v>Nicole</v>
      </c>
      <c r="D64" s="119" t="s">
        <v>137</v>
      </c>
      <c r="E64" s="119"/>
      <c r="F64" s="117"/>
      <c r="G64" s="117"/>
      <c r="H64" s="118" t="s">
        <v>139</v>
      </c>
      <c r="I64" s="118"/>
      <c r="J64" s="117" t="s">
        <v>129</v>
      </c>
      <c r="K64" s="117"/>
      <c r="L64" s="118"/>
      <c r="M64" s="118"/>
      <c r="N64" s="117" t="s">
        <v>133</v>
      </c>
      <c r="O64" s="117"/>
      <c r="P64" s="118"/>
      <c r="Q64" s="118"/>
      <c r="R64" s="117"/>
      <c r="S64" s="117"/>
      <c r="T64" s="118" t="s">
        <v>133</v>
      </c>
      <c r="U64" s="118"/>
      <c r="V64" s="117"/>
      <c r="W64" s="117"/>
      <c r="X64" s="118"/>
      <c r="Y64" s="118"/>
      <c r="Z64" s="117"/>
      <c r="AA64" s="117"/>
      <c r="AB64" s="118"/>
      <c r="AC64" s="118"/>
    </row>
    <row r="65" spans="1:29" x14ac:dyDescent="0.25">
      <c r="A65" s="39">
        <f t="shared" si="7"/>
        <v>20</v>
      </c>
      <c r="B65" s="40" t="str">
        <f t="shared" si="8"/>
        <v>Vitha</v>
      </c>
      <c r="C65" s="40" t="str">
        <f t="shared" si="10"/>
        <v>Filip</v>
      </c>
      <c r="D65" s="119" t="s">
        <v>132</v>
      </c>
      <c r="E65" s="119"/>
      <c r="F65" s="117"/>
      <c r="G65" s="117"/>
      <c r="H65" s="118"/>
      <c r="I65" s="118"/>
      <c r="J65" s="117" t="s">
        <v>129</v>
      </c>
      <c r="K65" s="117"/>
      <c r="L65" s="118"/>
      <c r="M65" s="118"/>
      <c r="N65" s="117"/>
      <c r="O65" s="117"/>
      <c r="P65" s="118"/>
      <c r="Q65" s="118"/>
      <c r="R65" s="117"/>
      <c r="S65" s="117"/>
      <c r="T65" s="118"/>
      <c r="U65" s="118"/>
      <c r="V65" s="117"/>
      <c r="W65" s="117"/>
      <c r="X65" s="118"/>
      <c r="Y65" s="118"/>
      <c r="Z65" s="117"/>
      <c r="AA65" s="117"/>
      <c r="AB65" s="118"/>
      <c r="AC65" s="118"/>
    </row>
    <row r="66" spans="1:29" x14ac:dyDescent="0.25">
      <c r="A66" s="39">
        <f t="shared" si="7"/>
        <v>21</v>
      </c>
      <c r="B66" s="40" t="str">
        <f t="shared" si="8"/>
        <v>Zeman</v>
      </c>
      <c r="C66" s="40" t="str">
        <f t="shared" si="10"/>
        <v>Radovan</v>
      </c>
      <c r="D66" s="119" t="s">
        <v>131</v>
      </c>
      <c r="E66" s="119"/>
      <c r="F66" s="117" t="s">
        <v>137</v>
      </c>
      <c r="G66" s="117"/>
      <c r="H66" s="118"/>
      <c r="I66" s="118"/>
      <c r="J66" s="117" t="s">
        <v>129</v>
      </c>
      <c r="K66" s="117"/>
      <c r="L66" s="118"/>
      <c r="M66" s="118"/>
      <c r="N66" s="117"/>
      <c r="O66" s="117"/>
      <c r="P66" s="118"/>
      <c r="Q66" s="118"/>
      <c r="R66" s="117"/>
      <c r="S66" s="117"/>
      <c r="T66" s="118"/>
      <c r="U66" s="118"/>
      <c r="V66" s="117"/>
      <c r="W66" s="117"/>
      <c r="X66" s="118"/>
      <c r="Y66" s="118"/>
      <c r="Z66" s="117"/>
      <c r="AA66" s="117"/>
      <c r="AB66" s="118"/>
      <c r="AC66" s="118"/>
    </row>
    <row r="67" spans="1:29" x14ac:dyDescent="0.25">
      <c r="A67" s="39">
        <f t="shared" si="7"/>
        <v>22</v>
      </c>
      <c r="B67" s="40" t="str">
        <f t="shared" si="8"/>
        <v>Zmeškal</v>
      </c>
      <c r="C67" s="40" t="str">
        <f t="shared" si="10"/>
        <v>Marek</v>
      </c>
      <c r="D67" s="118" t="s">
        <v>140</v>
      </c>
      <c r="E67" s="118"/>
      <c r="F67" s="117" t="s">
        <v>128</v>
      </c>
      <c r="G67" s="117"/>
      <c r="H67" s="118" t="s">
        <v>141</v>
      </c>
      <c r="I67" s="118"/>
      <c r="J67" s="117" t="s">
        <v>129</v>
      </c>
      <c r="K67" s="117"/>
      <c r="L67" s="118"/>
      <c r="M67" s="118"/>
      <c r="N67" s="117" t="s">
        <v>131</v>
      </c>
      <c r="O67" s="117"/>
      <c r="P67" s="118" t="s">
        <v>133</v>
      </c>
      <c r="Q67" s="118"/>
      <c r="R67" s="117" t="s">
        <v>141</v>
      </c>
      <c r="S67" s="117"/>
      <c r="T67" s="118"/>
      <c r="U67" s="118"/>
      <c r="V67" s="117" t="s">
        <v>130</v>
      </c>
      <c r="W67" s="117"/>
      <c r="X67" s="118"/>
      <c r="Y67" s="118"/>
      <c r="Z67" s="117" t="s">
        <v>133</v>
      </c>
      <c r="AA67" s="117"/>
      <c r="AB67" s="118"/>
      <c r="AC67" s="118"/>
    </row>
    <row r="68" spans="1:29" x14ac:dyDescent="0.25">
      <c r="A68" s="39">
        <f t="shared" si="7"/>
        <v>23</v>
      </c>
      <c r="B68" s="40" t="str">
        <f t="shared" si="8"/>
        <v>Bukharina</v>
      </c>
      <c r="C68" s="40" t="str">
        <f t="shared" si="10"/>
        <v>Mariya</v>
      </c>
      <c r="D68" s="118"/>
      <c r="E68" s="118"/>
      <c r="F68" s="117"/>
      <c r="G68" s="117"/>
      <c r="H68" s="118"/>
      <c r="I68" s="118"/>
      <c r="J68" s="117" t="s">
        <v>80</v>
      </c>
      <c r="K68" s="117"/>
      <c r="L68" s="118"/>
      <c r="M68" s="118"/>
      <c r="N68" s="117"/>
      <c r="O68" s="117"/>
      <c r="P68" s="118"/>
      <c r="Q68" s="118"/>
      <c r="R68" s="117"/>
      <c r="S68" s="117"/>
      <c r="T68" s="118"/>
      <c r="U68" s="118"/>
      <c r="V68" s="117"/>
      <c r="W68" s="117"/>
      <c r="X68" s="118"/>
      <c r="Y68" s="118"/>
      <c r="Z68" s="117"/>
      <c r="AA68" s="117"/>
      <c r="AB68" s="118"/>
      <c r="AC68" s="118"/>
    </row>
    <row r="69" spans="1:29" x14ac:dyDescent="0.25">
      <c r="A69" s="39">
        <f t="shared" si="7"/>
        <v>24</v>
      </c>
      <c r="B69" s="40" t="str">
        <f t="shared" si="8"/>
        <v>Keppert</v>
      </c>
      <c r="C69" s="40" t="str">
        <f t="shared" si="10"/>
        <v>Adam</v>
      </c>
      <c r="D69" s="118"/>
      <c r="E69" s="118"/>
      <c r="F69" s="117"/>
      <c r="G69" s="117"/>
      <c r="H69" s="118"/>
      <c r="I69" s="118"/>
      <c r="J69" s="117" t="s">
        <v>129</v>
      </c>
      <c r="K69" s="117"/>
      <c r="L69" s="118"/>
      <c r="M69" s="118"/>
      <c r="N69" s="117"/>
      <c r="O69" s="117"/>
      <c r="P69" s="118"/>
      <c r="Q69" s="118"/>
      <c r="R69" s="117"/>
      <c r="S69" s="117"/>
      <c r="T69" s="118"/>
      <c r="U69" s="118"/>
      <c r="V69" s="117"/>
      <c r="W69" s="117"/>
      <c r="X69" s="118"/>
      <c r="Y69" s="118"/>
      <c r="Z69" s="117"/>
      <c r="AA69" s="117"/>
      <c r="AB69" s="118"/>
      <c r="AC69" s="118"/>
    </row>
    <row r="70" spans="1:29" x14ac:dyDescent="0.25">
      <c r="A70" s="39">
        <f t="shared" si="7"/>
        <v>25</v>
      </c>
      <c r="B70" s="40" t="str">
        <f t="shared" si="8"/>
        <v>Fišer</v>
      </c>
      <c r="C70" s="40" t="str">
        <f t="shared" si="10"/>
        <v>Vojtěch</v>
      </c>
      <c r="D70" s="119"/>
      <c r="E70" s="119"/>
      <c r="F70" s="117"/>
      <c r="G70" s="117"/>
      <c r="H70" s="118"/>
      <c r="I70" s="118"/>
      <c r="J70" s="117"/>
      <c r="K70" s="117"/>
      <c r="L70" s="118"/>
      <c r="M70" s="118"/>
      <c r="N70" s="117"/>
      <c r="O70" s="117"/>
      <c r="P70" s="118"/>
      <c r="Q70" s="118"/>
      <c r="R70" s="117"/>
      <c r="S70" s="117"/>
      <c r="T70" s="118"/>
      <c r="U70" s="118"/>
      <c r="V70" s="117"/>
      <c r="W70" s="117"/>
      <c r="X70" s="118"/>
      <c r="Y70" s="118"/>
      <c r="Z70" s="117"/>
      <c r="AA70" s="117"/>
      <c r="AB70" s="118"/>
      <c r="AC70" s="118"/>
    </row>
    <row r="71" spans="1:29" x14ac:dyDescent="0.25">
      <c r="A71" s="39">
        <f t="shared" si="7"/>
        <v>26</v>
      </c>
      <c r="B71" s="40" t="str">
        <f t="shared" si="8"/>
        <v>Filipov</v>
      </c>
      <c r="C71" s="40" t="str">
        <f t="shared" si="10"/>
        <v>Lukáš</v>
      </c>
      <c r="D71" s="119"/>
      <c r="E71" s="119"/>
      <c r="F71" s="117"/>
      <c r="G71" s="117"/>
      <c r="H71" s="118" t="s">
        <v>130</v>
      </c>
      <c r="I71" s="118"/>
      <c r="J71" s="117" t="s">
        <v>129</v>
      </c>
      <c r="K71" s="117"/>
      <c r="L71" s="118"/>
      <c r="M71" s="118"/>
      <c r="N71" s="117"/>
      <c r="O71" s="117"/>
      <c r="P71" s="118"/>
      <c r="Q71" s="118"/>
      <c r="R71" s="117"/>
      <c r="S71" s="117"/>
      <c r="T71" s="118"/>
      <c r="U71" s="118"/>
      <c r="V71" s="117"/>
      <c r="W71" s="117"/>
      <c r="X71" s="118"/>
      <c r="Y71" s="118"/>
      <c r="Z71" s="117"/>
      <c r="AA71" s="117"/>
      <c r="AB71" s="118"/>
      <c r="AC71" s="118"/>
    </row>
    <row r="72" spans="1:29" x14ac:dyDescent="0.25">
      <c r="A72" s="39">
        <f t="shared" si="7"/>
        <v>27</v>
      </c>
      <c r="B72" s="40" t="str">
        <f t="shared" si="8"/>
        <v>Rolenec</v>
      </c>
      <c r="C72" s="40" t="str">
        <f t="shared" si="10"/>
        <v>Filip</v>
      </c>
      <c r="D72" s="119" t="s">
        <v>132</v>
      </c>
      <c r="E72" s="119"/>
      <c r="F72" s="117" t="s">
        <v>136</v>
      </c>
      <c r="G72" s="117"/>
      <c r="H72" s="118"/>
      <c r="I72" s="118"/>
      <c r="J72" s="117" t="s">
        <v>129</v>
      </c>
      <c r="K72" s="117"/>
      <c r="L72" s="118"/>
      <c r="M72" s="118"/>
      <c r="N72" s="117" t="s">
        <v>130</v>
      </c>
      <c r="O72" s="117"/>
      <c r="P72" s="118"/>
      <c r="Q72" s="118"/>
      <c r="R72" s="117" t="s">
        <v>130</v>
      </c>
      <c r="S72" s="117"/>
      <c r="T72" s="118"/>
      <c r="U72" s="118"/>
      <c r="V72" s="117" t="s">
        <v>130</v>
      </c>
      <c r="W72" s="117"/>
      <c r="X72" s="118"/>
      <c r="Y72" s="118"/>
      <c r="Z72" s="117"/>
      <c r="AA72" s="117"/>
      <c r="AB72" s="118"/>
      <c r="AC72" s="118"/>
    </row>
    <row r="73" spans="1:29" x14ac:dyDescent="0.25">
      <c r="A73" s="39">
        <f t="shared" si="7"/>
        <v>28</v>
      </c>
      <c r="B73" s="40" t="str">
        <f t="shared" si="8"/>
        <v>Batysta</v>
      </c>
      <c r="C73" s="40" t="str">
        <f t="shared" si="10"/>
        <v>Jan</v>
      </c>
      <c r="D73" s="118" t="s">
        <v>142</v>
      </c>
      <c r="E73" s="118"/>
      <c r="F73" s="117" t="s">
        <v>143</v>
      </c>
      <c r="G73" s="117"/>
      <c r="H73" s="118"/>
      <c r="I73" s="118"/>
      <c r="J73" s="117" t="s">
        <v>129</v>
      </c>
      <c r="K73" s="117"/>
      <c r="L73" s="118"/>
      <c r="M73" s="118"/>
      <c r="N73" s="117" t="s">
        <v>133</v>
      </c>
      <c r="O73" s="117"/>
      <c r="P73" s="118" t="s">
        <v>133</v>
      </c>
      <c r="Q73" s="118"/>
      <c r="R73" s="117"/>
      <c r="S73" s="117"/>
      <c r="T73" s="118"/>
      <c r="U73" s="118"/>
      <c r="V73" s="117"/>
      <c r="W73" s="117"/>
      <c r="X73" s="118"/>
      <c r="Y73" s="118"/>
      <c r="Z73" s="117"/>
      <c r="AA73" s="117"/>
      <c r="AB73" s="118"/>
      <c r="AC73" s="118"/>
    </row>
    <row r="74" spans="1:29" x14ac:dyDescent="0.25">
      <c r="A74" s="39">
        <f t="shared" si="7"/>
        <v>29</v>
      </c>
      <c r="B74" s="40" t="str">
        <f t="shared" si="8"/>
        <v>Olšan</v>
      </c>
      <c r="C74" s="40" t="str">
        <f t="shared" si="10"/>
        <v>Jan</v>
      </c>
      <c r="D74" s="118" t="s">
        <v>135</v>
      </c>
      <c r="E74" s="118"/>
      <c r="F74" s="117" t="s">
        <v>136</v>
      </c>
      <c r="G74" s="117"/>
      <c r="H74" s="118" t="s">
        <v>130</v>
      </c>
      <c r="I74" s="118"/>
      <c r="J74" s="117" t="s">
        <v>129</v>
      </c>
      <c r="K74" s="117"/>
      <c r="L74" s="118"/>
      <c r="M74" s="118"/>
      <c r="N74" s="117" t="s">
        <v>133</v>
      </c>
      <c r="O74" s="117"/>
      <c r="P74" s="118" t="s">
        <v>133</v>
      </c>
      <c r="Q74" s="118"/>
      <c r="R74" s="117"/>
      <c r="S74" s="117"/>
      <c r="T74" s="118" t="s">
        <v>133</v>
      </c>
      <c r="U74" s="118"/>
      <c r="V74" s="117" t="s">
        <v>133</v>
      </c>
      <c r="W74" s="117"/>
      <c r="X74" s="118" t="s">
        <v>133</v>
      </c>
      <c r="Y74" s="118"/>
      <c r="Z74" s="117"/>
      <c r="AA74" s="117"/>
      <c r="AB74" s="118"/>
      <c r="AC74" s="118"/>
    </row>
    <row r="75" spans="1:29" x14ac:dyDescent="0.25">
      <c r="A75" s="39">
        <f t="shared" si="7"/>
        <v>30</v>
      </c>
      <c r="B75" s="40" t="str">
        <f t="shared" si="8"/>
        <v>Beréšová</v>
      </c>
      <c r="C75" s="40" t="str">
        <f t="shared" si="10"/>
        <v>Pavla</v>
      </c>
      <c r="D75" s="118" t="s">
        <v>142</v>
      </c>
      <c r="E75" s="118"/>
      <c r="F75" s="117"/>
      <c r="G75" s="117"/>
      <c r="H75" s="118" t="s">
        <v>130</v>
      </c>
      <c r="I75" s="118"/>
      <c r="J75" s="117" t="s">
        <v>129</v>
      </c>
      <c r="K75" s="117"/>
      <c r="L75" s="118"/>
      <c r="M75" s="118"/>
      <c r="N75" s="117"/>
      <c r="O75" s="117"/>
      <c r="P75" s="118" t="s">
        <v>133</v>
      </c>
      <c r="Q75" s="118"/>
      <c r="R75" s="117"/>
      <c r="S75" s="117"/>
      <c r="T75" s="118"/>
      <c r="U75" s="118"/>
      <c r="V75" s="117"/>
      <c r="W75" s="117"/>
      <c r="X75" s="118"/>
      <c r="Y75" s="118"/>
      <c r="Z75" s="117"/>
      <c r="AA75" s="117"/>
      <c r="AB75" s="118"/>
      <c r="AC75" s="118"/>
    </row>
    <row r="76" spans="1:29" x14ac:dyDescent="0.25">
      <c r="A76" s="39">
        <f t="shared" si="7"/>
        <v>31</v>
      </c>
      <c r="B76" s="40" t="str">
        <f t="shared" si="8"/>
        <v>Groverová</v>
      </c>
      <c r="C76" s="40" t="str">
        <f t="shared" si="10"/>
        <v>Nikola</v>
      </c>
      <c r="D76" s="118"/>
      <c r="E76" s="118"/>
      <c r="F76" s="117"/>
      <c r="G76" s="117"/>
      <c r="H76" s="118" t="s">
        <v>130</v>
      </c>
      <c r="I76" s="118"/>
      <c r="J76" s="117" t="s">
        <v>129</v>
      </c>
      <c r="K76" s="117"/>
      <c r="L76" s="118"/>
      <c r="M76" s="118"/>
      <c r="N76" s="117"/>
      <c r="O76" s="117"/>
      <c r="P76" s="118"/>
      <c r="Q76" s="118"/>
      <c r="R76" s="117"/>
      <c r="S76" s="117"/>
      <c r="T76" s="118"/>
      <c r="U76" s="118"/>
      <c r="V76" s="117"/>
      <c r="W76" s="117"/>
      <c r="X76" s="118"/>
      <c r="Y76" s="118"/>
      <c r="Z76" s="117"/>
      <c r="AA76" s="117"/>
      <c r="AB76" s="118"/>
      <c r="AC76" s="118"/>
    </row>
    <row r="77" spans="1:29" x14ac:dyDescent="0.25">
      <c r="A77" s="39">
        <f t="shared" si="7"/>
        <v>32</v>
      </c>
      <c r="B77" s="40" t="str">
        <f t="shared" si="8"/>
        <v>Kubů</v>
      </c>
      <c r="C77" s="40" t="str">
        <f t="shared" si="10"/>
        <v>Ondřej</v>
      </c>
      <c r="D77" s="118"/>
      <c r="E77" s="118"/>
      <c r="F77" s="117" t="s">
        <v>128</v>
      </c>
      <c r="G77" s="117"/>
      <c r="H77" s="118"/>
      <c r="I77" s="118"/>
      <c r="J77" s="117" t="s">
        <v>129</v>
      </c>
      <c r="K77" s="117"/>
      <c r="L77" s="118"/>
      <c r="M77" s="118"/>
      <c r="N77" s="117" t="s">
        <v>131</v>
      </c>
      <c r="O77" s="117"/>
      <c r="P77" s="118" t="s">
        <v>133</v>
      </c>
      <c r="Q77" s="118"/>
      <c r="R77" s="117"/>
      <c r="S77" s="117"/>
      <c r="T77" s="118" t="s">
        <v>133</v>
      </c>
      <c r="U77" s="118"/>
      <c r="V77" s="117" t="s">
        <v>130</v>
      </c>
      <c r="W77" s="117"/>
      <c r="X77" s="118"/>
      <c r="Y77" s="118"/>
      <c r="Z77" s="117"/>
      <c r="AA77" s="117"/>
      <c r="AB77" s="118"/>
      <c r="AC77" s="118"/>
    </row>
    <row r="78" spans="1:29" x14ac:dyDescent="0.25">
      <c r="A78" s="39">
        <f t="shared" si="7"/>
        <v>33</v>
      </c>
      <c r="B78" s="40" t="str">
        <f t="shared" si="8"/>
        <v>Němec</v>
      </c>
      <c r="C78" s="40" t="str">
        <f t="shared" si="10"/>
        <v>Filip</v>
      </c>
      <c r="D78" s="118"/>
      <c r="E78" s="118"/>
      <c r="F78" s="117"/>
      <c r="G78" s="117"/>
      <c r="H78" s="118"/>
      <c r="I78" s="118"/>
      <c r="J78" s="117" t="s">
        <v>129</v>
      </c>
      <c r="K78" s="117"/>
      <c r="L78" s="118"/>
      <c r="M78" s="118"/>
      <c r="N78" s="117"/>
      <c r="O78" s="117"/>
      <c r="P78" s="118"/>
      <c r="Q78" s="118"/>
      <c r="R78" s="117"/>
      <c r="S78" s="117"/>
      <c r="T78" s="118"/>
      <c r="U78" s="118"/>
      <c r="V78" s="117"/>
      <c r="W78" s="117"/>
      <c r="X78" s="118"/>
      <c r="Y78" s="118"/>
      <c r="Z78" s="117"/>
      <c r="AA78" s="117"/>
      <c r="AB78" s="118"/>
      <c r="AC78" s="118"/>
    </row>
    <row r="79" spans="1:29" x14ac:dyDescent="0.25">
      <c r="A79" s="39">
        <f t="shared" si="7"/>
        <v>34</v>
      </c>
      <c r="B79" s="40" t="str">
        <f t="shared" si="8"/>
        <v>Štorek</v>
      </c>
      <c r="C79" s="40" t="str">
        <f t="shared" si="10"/>
        <v>Jaroslav</v>
      </c>
      <c r="D79" s="118"/>
      <c r="E79" s="118"/>
      <c r="F79" s="117"/>
      <c r="G79" s="117"/>
      <c r="H79" s="118"/>
      <c r="I79" s="118"/>
      <c r="J79" s="117" t="s">
        <v>129</v>
      </c>
      <c r="K79" s="117"/>
      <c r="L79" s="118"/>
      <c r="M79" s="118"/>
      <c r="N79" s="117"/>
      <c r="O79" s="117"/>
      <c r="P79" s="118"/>
      <c r="Q79" s="118"/>
      <c r="R79" s="117"/>
      <c r="S79" s="117"/>
      <c r="T79" s="118"/>
      <c r="U79" s="118"/>
      <c r="V79" s="117"/>
      <c r="W79" s="117"/>
      <c r="X79" s="118"/>
      <c r="Y79" s="118"/>
      <c r="Z79" s="117"/>
      <c r="AA79" s="117"/>
      <c r="AB79" s="118"/>
      <c r="AC79" s="118"/>
    </row>
    <row r="80" spans="1:29" x14ac:dyDescent="0.25">
      <c r="A80" s="39">
        <f t="shared" si="7"/>
        <v>35</v>
      </c>
      <c r="B80" s="40" t="str">
        <f t="shared" si="8"/>
        <v>Šágiová</v>
      </c>
      <c r="C80" s="40" t="str">
        <f t="shared" si="10"/>
        <v>Jarmila</v>
      </c>
      <c r="D80" s="118"/>
      <c r="E80" s="118"/>
      <c r="F80" s="117" t="s">
        <v>144</v>
      </c>
      <c r="G80" s="117"/>
      <c r="H80" s="118"/>
      <c r="I80" s="118"/>
      <c r="J80" s="117"/>
      <c r="K80" s="117"/>
      <c r="L80" s="118"/>
      <c r="M80" s="118"/>
      <c r="N80" s="117"/>
      <c r="O80" s="117"/>
      <c r="P80" s="118"/>
      <c r="Q80" s="118"/>
      <c r="R80" s="117"/>
      <c r="S80" s="117"/>
      <c r="T80" s="118"/>
      <c r="U80" s="118"/>
      <c r="V80" s="117"/>
      <c r="W80" s="117"/>
      <c r="X80" s="118"/>
      <c r="Y80" s="118"/>
      <c r="Z80" s="117"/>
      <c r="AA80" s="117"/>
      <c r="AB80" s="118"/>
      <c r="AC80" s="118"/>
    </row>
    <row r="81" spans="1:29" x14ac:dyDescent="0.25">
      <c r="A81" s="39">
        <f t="shared" si="7"/>
        <v>36</v>
      </c>
      <c r="B81" s="40" t="str">
        <f t="shared" si="8"/>
        <v>Lainová</v>
      </c>
      <c r="C81" s="40" t="str">
        <f t="shared" si="10"/>
        <v>Eva</v>
      </c>
      <c r="D81" s="118"/>
      <c r="E81" s="118"/>
      <c r="F81" s="117"/>
      <c r="G81" s="117"/>
      <c r="H81" s="118"/>
      <c r="I81" s="118"/>
      <c r="J81" s="117"/>
      <c r="K81" s="117"/>
      <c r="L81" s="118"/>
      <c r="M81" s="118"/>
      <c r="N81" s="117"/>
      <c r="O81" s="117"/>
      <c r="P81" s="118"/>
      <c r="Q81" s="118"/>
      <c r="R81" s="117"/>
      <c r="S81" s="117"/>
      <c r="T81" s="118"/>
      <c r="U81" s="118"/>
      <c r="V81" s="117"/>
      <c r="W81" s="117"/>
      <c r="X81" s="118"/>
      <c r="Y81" s="118"/>
      <c r="Z81" s="117"/>
      <c r="AA81" s="117"/>
      <c r="AB81" s="118"/>
      <c r="AC81" s="118"/>
    </row>
  </sheetData>
  <mergeCells count="520">
    <mergeCell ref="AB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J44:K44"/>
    <mergeCell ref="L44:M44"/>
    <mergeCell ref="N44:O44"/>
    <mergeCell ref="P44:Q44"/>
    <mergeCell ref="R44:S44"/>
    <mergeCell ref="T44:U44"/>
    <mergeCell ref="V2:W2"/>
    <mergeCell ref="X2:Y2"/>
    <mergeCell ref="Z2:AA2"/>
    <mergeCell ref="N46:O46"/>
    <mergeCell ref="P46:Q46"/>
    <mergeCell ref="R46:S46"/>
    <mergeCell ref="T46:U46"/>
    <mergeCell ref="V44:W44"/>
    <mergeCell ref="X44:Y44"/>
    <mergeCell ref="Z44:AA44"/>
    <mergeCell ref="AB44:AC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D44:E44"/>
    <mergeCell ref="F44:G44"/>
    <mergeCell ref="H44:I44"/>
    <mergeCell ref="R48:S48"/>
    <mergeCell ref="T48:U48"/>
    <mergeCell ref="V46:W46"/>
    <mergeCell ref="X46:Y46"/>
    <mergeCell ref="Z46:AA46"/>
    <mergeCell ref="AB46:AC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D46:E46"/>
    <mergeCell ref="F46:G46"/>
    <mergeCell ref="H46:I46"/>
    <mergeCell ref="J46:K46"/>
    <mergeCell ref="L46:M46"/>
    <mergeCell ref="V48:W48"/>
    <mergeCell ref="X48:Y48"/>
    <mergeCell ref="Z48:AA48"/>
    <mergeCell ref="AB48:AC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D48:E48"/>
    <mergeCell ref="F48:G48"/>
    <mergeCell ref="H48:I48"/>
    <mergeCell ref="J48:K48"/>
    <mergeCell ref="L48:M48"/>
    <mergeCell ref="N48:O48"/>
    <mergeCell ref="P48:Q48"/>
    <mergeCell ref="AB50:AC50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J52:K52"/>
    <mergeCell ref="L52:M52"/>
    <mergeCell ref="N52:O52"/>
    <mergeCell ref="P52:Q52"/>
    <mergeCell ref="R52:S52"/>
    <mergeCell ref="T52:U52"/>
    <mergeCell ref="V50:W50"/>
    <mergeCell ref="X50:Y50"/>
    <mergeCell ref="Z50:AA50"/>
    <mergeCell ref="N54:O54"/>
    <mergeCell ref="P54:Q54"/>
    <mergeCell ref="R54:S54"/>
    <mergeCell ref="T54:U54"/>
    <mergeCell ref="V52:W52"/>
    <mergeCell ref="X52:Y52"/>
    <mergeCell ref="Z52:AA52"/>
    <mergeCell ref="AB52:AC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D52:E52"/>
    <mergeCell ref="F52:G52"/>
    <mergeCell ref="H52:I52"/>
    <mergeCell ref="R56:S56"/>
    <mergeCell ref="T56:U56"/>
    <mergeCell ref="V54:W54"/>
    <mergeCell ref="X54:Y54"/>
    <mergeCell ref="Z54:AA54"/>
    <mergeCell ref="AB54:AC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D54:E54"/>
    <mergeCell ref="F54:G54"/>
    <mergeCell ref="H54:I54"/>
    <mergeCell ref="J54:K54"/>
    <mergeCell ref="L54:M54"/>
    <mergeCell ref="V56:W56"/>
    <mergeCell ref="X56:Y56"/>
    <mergeCell ref="Z56:AA56"/>
    <mergeCell ref="AB56:AC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D56:E56"/>
    <mergeCell ref="F56:G56"/>
    <mergeCell ref="H56:I56"/>
    <mergeCell ref="J56:K56"/>
    <mergeCell ref="L56:M56"/>
    <mergeCell ref="N56:O56"/>
    <mergeCell ref="P56:Q56"/>
    <mergeCell ref="AB58:AC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J60:K60"/>
    <mergeCell ref="L60:M60"/>
    <mergeCell ref="N60:O60"/>
    <mergeCell ref="P60:Q60"/>
    <mergeCell ref="R60:S60"/>
    <mergeCell ref="T60:U60"/>
    <mergeCell ref="V58:W58"/>
    <mergeCell ref="X58:Y58"/>
    <mergeCell ref="Z58:AA58"/>
    <mergeCell ref="N62:O62"/>
    <mergeCell ref="P62:Q62"/>
    <mergeCell ref="R62:S62"/>
    <mergeCell ref="T62:U62"/>
    <mergeCell ref="V60:W60"/>
    <mergeCell ref="X60:Y60"/>
    <mergeCell ref="Z60:AA60"/>
    <mergeCell ref="AB60:AC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D60:E60"/>
    <mergeCell ref="F60:G60"/>
    <mergeCell ref="H60:I60"/>
    <mergeCell ref="R64:S64"/>
    <mergeCell ref="T64:U64"/>
    <mergeCell ref="V62:W62"/>
    <mergeCell ref="X62:Y62"/>
    <mergeCell ref="Z62:AA62"/>
    <mergeCell ref="AB62:AC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D62:E62"/>
    <mergeCell ref="F62:G62"/>
    <mergeCell ref="H62:I62"/>
    <mergeCell ref="J62:K62"/>
    <mergeCell ref="L62:M62"/>
    <mergeCell ref="V64:W64"/>
    <mergeCell ref="X64:Y64"/>
    <mergeCell ref="Z64:AA64"/>
    <mergeCell ref="AB64:AC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D64:E64"/>
    <mergeCell ref="F64:G64"/>
    <mergeCell ref="H64:I64"/>
    <mergeCell ref="J64:K64"/>
    <mergeCell ref="L64:M64"/>
    <mergeCell ref="N64:O64"/>
    <mergeCell ref="P64:Q64"/>
    <mergeCell ref="AB66:AC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J68:K68"/>
    <mergeCell ref="L68:M68"/>
    <mergeCell ref="N68:O68"/>
    <mergeCell ref="P68:Q68"/>
    <mergeCell ref="R68:S68"/>
    <mergeCell ref="T68:U68"/>
    <mergeCell ref="V66:W66"/>
    <mergeCell ref="X66:Y66"/>
    <mergeCell ref="Z66:AA66"/>
    <mergeCell ref="N70:O70"/>
    <mergeCell ref="P70:Q70"/>
    <mergeCell ref="R70:S70"/>
    <mergeCell ref="T70:U70"/>
    <mergeCell ref="V68:W68"/>
    <mergeCell ref="X68:Y68"/>
    <mergeCell ref="Z68:AA68"/>
    <mergeCell ref="AB68:AC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D68:E68"/>
    <mergeCell ref="F68:G68"/>
    <mergeCell ref="H68:I68"/>
    <mergeCell ref="R72:S72"/>
    <mergeCell ref="T72:U72"/>
    <mergeCell ref="V70:W70"/>
    <mergeCell ref="X70:Y70"/>
    <mergeCell ref="Z70:AA70"/>
    <mergeCell ref="AB70:AC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D70:E70"/>
    <mergeCell ref="F70:G70"/>
    <mergeCell ref="H70:I70"/>
    <mergeCell ref="J70:K70"/>
    <mergeCell ref="L70:M70"/>
    <mergeCell ref="V72:W72"/>
    <mergeCell ref="X72:Y72"/>
    <mergeCell ref="Z72:AA72"/>
    <mergeCell ref="AB72:AC72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D72:E72"/>
    <mergeCell ref="F72:G72"/>
    <mergeCell ref="H72:I72"/>
    <mergeCell ref="J72:K72"/>
    <mergeCell ref="L72:M72"/>
    <mergeCell ref="N72:O72"/>
    <mergeCell ref="P72:Q72"/>
    <mergeCell ref="AB74:AC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J76:K76"/>
    <mergeCell ref="L76:M76"/>
    <mergeCell ref="N76:O76"/>
    <mergeCell ref="P76:Q76"/>
    <mergeCell ref="R76:S76"/>
    <mergeCell ref="T76:U76"/>
    <mergeCell ref="V74:W74"/>
    <mergeCell ref="X74:Y74"/>
    <mergeCell ref="Z74:AA74"/>
    <mergeCell ref="N78:O78"/>
    <mergeCell ref="P78:Q78"/>
    <mergeCell ref="R78:S78"/>
    <mergeCell ref="T78:U78"/>
    <mergeCell ref="V76:W76"/>
    <mergeCell ref="X76:Y76"/>
    <mergeCell ref="Z76:AA76"/>
    <mergeCell ref="AB76:AC76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D76:E76"/>
    <mergeCell ref="F76:G76"/>
    <mergeCell ref="H76:I76"/>
    <mergeCell ref="R80:S80"/>
    <mergeCell ref="T80:U80"/>
    <mergeCell ref="V78:W78"/>
    <mergeCell ref="X78:Y78"/>
    <mergeCell ref="Z78:AA78"/>
    <mergeCell ref="AB78:AC78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D78:E78"/>
    <mergeCell ref="F78:G78"/>
    <mergeCell ref="H78:I78"/>
    <mergeCell ref="J78:K78"/>
    <mergeCell ref="L78:M78"/>
    <mergeCell ref="V80:W80"/>
    <mergeCell ref="X80:Y80"/>
    <mergeCell ref="Z80:AA80"/>
    <mergeCell ref="AB80:AC80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D80:E80"/>
    <mergeCell ref="F80:G80"/>
    <mergeCell ref="H80:I80"/>
    <mergeCell ref="J80:K80"/>
    <mergeCell ref="L80:M80"/>
    <mergeCell ref="N80:O80"/>
    <mergeCell ref="P80:Q80"/>
  </mergeCells>
  <conditionalFormatting sqref="AH29">
    <cfRule type="containsText" dxfId="3" priority="36" operator="containsText" text="NE"/>
    <cfRule type="containsText" dxfId="2" priority="37" operator="containsText" text="ANO"/>
  </conditionalFormatting>
  <conditionalFormatting sqref="AK29">
    <cfRule type="containsText" dxfId="1" priority="1" operator="containsText" text="NE"/>
    <cfRule type="containsText" dxfId="0" priority="2" operator="containsText" text="ANO"/>
  </conditionalFormatting>
  <pageMargins left="0.375" right="0.4375" top="0.78749999999999998" bottom="0.78749999999999998" header="0.51180555555555496" footer="0.51180555555555496"/>
  <pageSetup paperSize="0" scale="0" firstPageNumber="0" fitToWidth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balkolub</cp:lastModifiedBy>
  <cp:revision>0</cp:revision>
  <cp:lastPrinted>2014-01-09T12:49:14Z</cp:lastPrinted>
  <dcterms:created xsi:type="dcterms:W3CDTF">2013-10-08T14:30:35Z</dcterms:created>
  <dcterms:modified xsi:type="dcterms:W3CDTF">2016-05-24T19:38:08Z</dcterms:modified>
  <dc:language>en-US</dc:language>
</cp:coreProperties>
</file>